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20535" windowHeight="3945" tabRatio="544"/>
  </bookViews>
  <sheets>
    <sheet name="Paket Lelang" sheetId="20" r:id="rId1"/>
    <sheet name="Paket PL, e purch" sheetId="22" r:id="rId2"/>
    <sheet name="Sheet1" sheetId="23" r:id="rId3"/>
    <sheet name="Paket Lelang mastering" sheetId="26" r:id="rId4"/>
    <sheet name="Paket Lelang sudah" sheetId="24" r:id="rId5"/>
    <sheet name="Paket Lelang belum" sheetId="25" r:id="rId6"/>
  </sheets>
  <definedNames>
    <definedName name="_xlnm.Print_Area" localSheetId="0">'Paket Lelang'!$A$2:$S$363</definedName>
    <definedName name="_xlnm.Print_Area" localSheetId="5">'Paket Lelang belum'!$A$2:$S$84</definedName>
    <definedName name="_xlnm.Print_Area" localSheetId="3">'Paket Lelang mastering'!$A$2:$S$362</definedName>
    <definedName name="_xlnm.Print_Area" localSheetId="4">'Paket Lelang sudah'!$A$2:$S$302</definedName>
    <definedName name="_xlnm.Print_Area" localSheetId="1">'Paket PL, e purch'!$A$2:$S$910</definedName>
    <definedName name="_xlnm.Print_Area" localSheetId="2">Sheet1!$B$3:$F$12</definedName>
    <definedName name="_xlnm.Print_Titles" localSheetId="0">'Paket Lelang'!$4:$5</definedName>
    <definedName name="_xlnm.Print_Titles" localSheetId="5">'Paket Lelang belum'!$4:$5</definedName>
    <definedName name="_xlnm.Print_Titles" localSheetId="3">'Paket Lelang mastering'!$4:$5</definedName>
    <definedName name="_xlnm.Print_Titles" localSheetId="4">'Paket Lelang sudah'!$4:$5</definedName>
    <definedName name="_xlnm.Print_Titles" localSheetId="1">'Paket PL, e purch'!$4:$5</definedName>
  </definedNames>
  <calcPr calcId="124519"/>
</workbook>
</file>

<file path=xl/calcChain.xml><?xml version="1.0" encoding="utf-8"?>
<calcChain xmlns="http://schemas.openxmlformats.org/spreadsheetml/2006/main">
  <c r="J299" i="20"/>
  <c r="I299"/>
  <c r="J295"/>
  <c r="I295"/>
  <c r="J233"/>
  <c r="I233"/>
  <c r="J313" l="1"/>
  <c r="J317"/>
  <c r="J315"/>
  <c r="J320"/>
  <c r="J319"/>
  <c r="J318"/>
  <c r="Z363"/>
  <c r="Z346"/>
  <c r="Z310"/>
  <c r="Z305"/>
  <c r="Z301"/>
  <c r="Z292"/>
  <c r="Z284"/>
  <c r="Z231"/>
  <c r="Z72"/>
  <c r="Z60"/>
  <c r="Z42"/>
  <c r="Z6"/>
  <c r="J260" l="1"/>
  <c r="I260"/>
  <c r="J259"/>
  <c r="I259"/>
  <c r="J258"/>
  <c r="I258"/>
  <c r="AH364"/>
  <c r="AI364"/>
  <c r="AJ364"/>
  <c r="AK364"/>
  <c r="AL364"/>
  <c r="AM364"/>
  <c r="AN364"/>
  <c r="AO364"/>
  <c r="AP364"/>
  <c r="AQ364"/>
  <c r="AR364"/>
  <c r="AS364"/>
  <c r="AT364"/>
  <c r="AU364"/>
  <c r="AG364"/>
  <c r="AA363"/>
  <c r="P835" i="22" l="1"/>
  <c r="P716"/>
  <c r="J33" i="20" l="1"/>
  <c r="I33"/>
  <c r="J40" l="1"/>
  <c r="I40"/>
  <c r="J39"/>
  <c r="I39"/>
  <c r="J38"/>
  <c r="I38"/>
  <c r="J37"/>
  <c r="I37"/>
  <c r="J36"/>
  <c r="I36"/>
  <c r="J35"/>
  <c r="I35"/>
  <c r="J34"/>
  <c r="I34"/>
  <c r="J327" l="1"/>
  <c r="I327"/>
  <c r="J323"/>
  <c r="I323"/>
  <c r="I357"/>
  <c r="J307"/>
  <c r="I307"/>
  <c r="J67"/>
  <c r="I67"/>
  <c r="J140"/>
  <c r="J125"/>
  <c r="I125"/>
  <c r="J122"/>
  <c r="I122"/>
  <c r="J190"/>
  <c r="I190"/>
  <c r="J194"/>
  <c r="I194"/>
  <c r="J200"/>
  <c r="I200"/>
  <c r="J202"/>
  <c r="I202"/>
  <c r="J206"/>
  <c r="I206"/>
  <c r="J208"/>
  <c r="I208"/>
  <c r="J210"/>
  <c r="I210"/>
  <c r="J214"/>
  <c r="I214"/>
  <c r="J174"/>
  <c r="I174"/>
  <c r="J706" i="22"/>
  <c r="I706"/>
  <c r="J277" i="20"/>
  <c r="I277"/>
  <c r="J712" i="22"/>
  <c r="I712"/>
  <c r="J711"/>
  <c r="I711"/>
  <c r="F640"/>
  <c r="J642"/>
  <c r="I642"/>
  <c r="J641"/>
  <c r="I641"/>
  <c r="J693"/>
  <c r="I693"/>
  <c r="J683"/>
  <c r="I683"/>
  <c r="J682"/>
  <c r="I682"/>
  <c r="J677"/>
  <c r="I677"/>
  <c r="J676"/>
  <c r="I676"/>
  <c r="J673"/>
  <c r="I673"/>
  <c r="J690"/>
  <c r="I690"/>
  <c r="J692"/>
  <c r="I692"/>
  <c r="J691"/>
  <c r="I691"/>
  <c r="J689"/>
  <c r="I689"/>
  <c r="J685"/>
  <c r="I685"/>
  <c r="J681"/>
  <c r="I681"/>
  <c r="J675"/>
  <c r="I675"/>
  <c r="J669"/>
  <c r="I669"/>
  <c r="J666"/>
  <c r="I666"/>
  <c r="J646"/>
  <c r="I646"/>
  <c r="J654"/>
  <c r="I654"/>
  <c r="J653"/>
  <c r="I653"/>
  <c r="J652"/>
  <c r="I652"/>
  <c r="J651"/>
  <c r="I651"/>
  <c r="J287" i="20"/>
  <c r="I287"/>
  <c r="J266"/>
  <c r="I266"/>
  <c r="J263"/>
  <c r="I263"/>
  <c r="J255"/>
  <c r="I255"/>
  <c r="J254"/>
  <c r="I254"/>
  <c r="J252"/>
  <c r="I252"/>
  <c r="J251"/>
  <c r="I251"/>
  <c r="J248"/>
  <c r="I248"/>
  <c r="J247"/>
  <c r="I247"/>
  <c r="J246"/>
  <c r="I246"/>
  <c r="J245"/>
  <c r="I245"/>
  <c r="J244"/>
  <c r="I244"/>
  <c r="J241"/>
  <c r="I241"/>
  <c r="J240"/>
  <c r="I240"/>
  <c r="J239"/>
  <c r="I239"/>
  <c r="J238"/>
  <c r="I238"/>
  <c r="I140"/>
  <c r="J229" l="1"/>
  <c r="I229"/>
  <c r="AD362" i="26" l="1"/>
  <c r="AC362"/>
  <c r="AB362"/>
  <c r="AA362"/>
  <c r="Z362"/>
  <c r="W362"/>
  <c r="V362"/>
  <c r="U362"/>
  <c r="T362"/>
  <c r="J360"/>
  <c r="I360"/>
  <c r="Y356"/>
  <c r="F356"/>
  <c r="X344"/>
  <c r="X362" s="1"/>
  <c r="I344"/>
  <c r="F344"/>
  <c r="J344" s="1"/>
  <c r="Y340"/>
  <c r="Y362" s="1"/>
  <c r="F340"/>
  <c r="J335"/>
  <c r="I335"/>
  <c r="J316"/>
  <c r="I316"/>
  <c r="J314"/>
  <c r="I314"/>
  <c r="J312"/>
  <c r="I312"/>
  <c r="J308"/>
  <c r="I308"/>
  <c r="J274"/>
  <c r="I274"/>
  <c r="J270"/>
  <c r="I270"/>
  <c r="J226"/>
  <c r="I226"/>
  <c r="J222"/>
  <c r="I222"/>
  <c r="J218"/>
  <c r="I218"/>
  <c r="J196"/>
  <c r="I196"/>
  <c r="J186"/>
  <c r="I186"/>
  <c r="J184"/>
  <c r="I184"/>
  <c r="J182"/>
  <c r="I182"/>
  <c r="J180"/>
  <c r="I180"/>
  <c r="J178"/>
  <c r="I178"/>
  <c r="J176"/>
  <c r="I176"/>
  <c r="J172"/>
  <c r="I172"/>
  <c r="J170"/>
  <c r="I170"/>
  <c r="J167"/>
  <c r="I167"/>
  <c r="J165"/>
  <c r="I165"/>
  <c r="J163"/>
  <c r="I163"/>
  <c r="J161"/>
  <c r="I161"/>
  <c r="J159"/>
  <c r="I159"/>
  <c r="J157"/>
  <c r="I157"/>
  <c r="J155"/>
  <c r="I155"/>
  <c r="J153"/>
  <c r="I153"/>
  <c r="J151"/>
  <c r="I151"/>
  <c r="J148"/>
  <c r="I148"/>
  <c r="J146"/>
  <c r="I146"/>
  <c r="J144"/>
  <c r="I144"/>
  <c r="J142"/>
  <c r="I142"/>
  <c r="J138"/>
  <c r="I138"/>
  <c r="J136"/>
  <c r="I136"/>
  <c r="J134"/>
  <c r="I134"/>
  <c r="J132"/>
  <c r="I132"/>
  <c r="J130"/>
  <c r="I130"/>
  <c r="J124"/>
  <c r="I124"/>
  <c r="J121"/>
  <c r="I121"/>
  <c r="J117"/>
  <c r="I117"/>
  <c r="J116"/>
  <c r="I116"/>
  <c r="J112"/>
  <c r="I112"/>
  <c r="J111"/>
  <c r="I111"/>
  <c r="J108"/>
  <c r="I108"/>
  <c r="J104"/>
  <c r="I104"/>
  <c r="J103"/>
  <c r="I103"/>
  <c r="J97"/>
  <c r="I97"/>
  <c r="J96"/>
  <c r="I96"/>
  <c r="J94"/>
  <c r="I94"/>
  <c r="J93"/>
  <c r="I93"/>
  <c r="J91"/>
  <c r="I91"/>
  <c r="J90"/>
  <c r="I90"/>
  <c r="J88"/>
  <c r="I88"/>
  <c r="J87"/>
  <c r="I87"/>
  <c r="J83"/>
  <c r="I83"/>
  <c r="J81"/>
  <c r="I81"/>
  <c r="J79"/>
  <c r="I79"/>
  <c r="J78"/>
  <c r="I78"/>
  <c r="J76"/>
  <c r="I76"/>
  <c r="J75"/>
  <c r="I75"/>
  <c r="J70"/>
  <c r="I70"/>
  <c r="J58"/>
  <c r="I58"/>
  <c r="J55"/>
  <c r="I55"/>
  <c r="J44"/>
  <c r="I44"/>
  <c r="J22"/>
  <c r="I22"/>
  <c r="J21"/>
  <c r="I21"/>
  <c r="J19"/>
  <c r="I19"/>
  <c r="J15"/>
  <c r="I15"/>
  <c r="J14"/>
  <c r="I14"/>
  <c r="J12"/>
  <c r="I12"/>
  <c r="J10"/>
  <c r="I10"/>
  <c r="J9"/>
  <c r="I9"/>
  <c r="J8"/>
  <c r="I8"/>
  <c r="R6"/>
  <c r="AD84" i="25"/>
  <c r="AC84"/>
  <c r="AB84"/>
  <c r="AA84"/>
  <c r="Z84"/>
  <c r="W84"/>
  <c r="V84"/>
  <c r="U84"/>
  <c r="T84"/>
  <c r="X84"/>
  <c r="Y77"/>
  <c r="F77"/>
  <c r="R6"/>
  <c r="AD302" i="24"/>
  <c r="AC302"/>
  <c r="AB302"/>
  <c r="AA302"/>
  <c r="Z302"/>
  <c r="W302"/>
  <c r="V302"/>
  <c r="U302"/>
  <c r="T302"/>
  <c r="J300"/>
  <c r="I300"/>
  <c r="Y296"/>
  <c r="F296"/>
  <c r="X286"/>
  <c r="X302" s="1"/>
  <c r="I286"/>
  <c r="F286"/>
  <c r="J286" s="1"/>
  <c r="J282"/>
  <c r="I282"/>
  <c r="J271"/>
  <c r="I271"/>
  <c r="J270"/>
  <c r="I270"/>
  <c r="J269"/>
  <c r="I269"/>
  <c r="J265"/>
  <c r="I265"/>
  <c r="J247"/>
  <c r="I247"/>
  <c r="J244"/>
  <c r="I244"/>
  <c r="J201"/>
  <c r="I201"/>
  <c r="J197"/>
  <c r="I197"/>
  <c r="J193"/>
  <c r="I193"/>
  <c r="J171"/>
  <c r="I171"/>
  <c r="J161"/>
  <c r="I161"/>
  <c r="J159"/>
  <c r="I159"/>
  <c r="J157"/>
  <c r="I157"/>
  <c r="J155"/>
  <c r="I155"/>
  <c r="J153"/>
  <c r="I153"/>
  <c r="J151"/>
  <c r="I151"/>
  <c r="J147"/>
  <c r="I147"/>
  <c r="J145"/>
  <c r="I145"/>
  <c r="J142"/>
  <c r="I142"/>
  <c r="J140"/>
  <c r="I140"/>
  <c r="J138"/>
  <c r="I138"/>
  <c r="J136"/>
  <c r="I136"/>
  <c r="J134"/>
  <c r="I134"/>
  <c r="J132"/>
  <c r="I132"/>
  <c r="J130"/>
  <c r="I130"/>
  <c r="J128"/>
  <c r="I128"/>
  <c r="J126"/>
  <c r="I126"/>
  <c r="J123"/>
  <c r="I123"/>
  <c r="J121"/>
  <c r="I121"/>
  <c r="J119"/>
  <c r="I119"/>
  <c r="J117"/>
  <c r="I117"/>
  <c r="J113"/>
  <c r="I113"/>
  <c r="J111"/>
  <c r="I111"/>
  <c r="J109"/>
  <c r="I109"/>
  <c r="J107"/>
  <c r="I107"/>
  <c r="J105"/>
  <c r="I105"/>
  <c r="J99"/>
  <c r="I99"/>
  <c r="J96"/>
  <c r="I96"/>
  <c r="J92"/>
  <c r="I92"/>
  <c r="J91"/>
  <c r="I91"/>
  <c r="J87"/>
  <c r="I87"/>
  <c r="J86"/>
  <c r="I86"/>
  <c r="J83"/>
  <c r="I83"/>
  <c r="J79"/>
  <c r="I79"/>
  <c r="J78"/>
  <c r="I78"/>
  <c r="J72"/>
  <c r="I72"/>
  <c r="J71"/>
  <c r="I71"/>
  <c r="J69"/>
  <c r="I69"/>
  <c r="J68"/>
  <c r="I68"/>
  <c r="J66"/>
  <c r="I66"/>
  <c r="J65"/>
  <c r="I65"/>
  <c r="J63"/>
  <c r="I63"/>
  <c r="J62"/>
  <c r="I62"/>
  <c r="J58"/>
  <c r="I58"/>
  <c r="J56"/>
  <c r="I56"/>
  <c r="J54"/>
  <c r="I54"/>
  <c r="J53"/>
  <c r="I53"/>
  <c r="J51"/>
  <c r="I51"/>
  <c r="J50"/>
  <c r="I50"/>
  <c r="J45"/>
  <c r="I45"/>
  <c r="J37"/>
  <c r="I37"/>
  <c r="J34"/>
  <c r="I34"/>
  <c r="J31"/>
  <c r="I31"/>
  <c r="J16"/>
  <c r="I16"/>
  <c r="J15"/>
  <c r="I15"/>
  <c r="J14"/>
  <c r="I14"/>
  <c r="J13"/>
  <c r="I13"/>
  <c r="J12"/>
  <c r="I12"/>
  <c r="J11"/>
  <c r="I11"/>
  <c r="J10"/>
  <c r="I10"/>
  <c r="J9"/>
  <c r="I9"/>
  <c r="J8"/>
  <c r="I8"/>
  <c r="R6"/>
  <c r="J58" i="20"/>
  <c r="I58"/>
  <c r="J55"/>
  <c r="I55"/>
  <c r="AD364" i="26" l="1"/>
  <c r="Y84" i="25"/>
  <c r="AD86"/>
  <c r="Y302" i="24"/>
  <c r="F302"/>
  <c r="AD304"/>
  <c r="F362" i="26"/>
  <c r="F84" i="25"/>
  <c r="J108" i="20"/>
  <c r="I108"/>
  <c r="J111"/>
  <c r="I111"/>
  <c r="J112"/>
  <c r="I112"/>
  <c r="J94"/>
  <c r="I94"/>
  <c r="J97"/>
  <c r="F364" i="26" l="1"/>
  <c r="J83" i="20"/>
  <c r="I83"/>
  <c r="J81"/>
  <c r="I81"/>
  <c r="J79"/>
  <c r="I79"/>
  <c r="J78"/>
  <c r="I78"/>
  <c r="J76"/>
  <c r="I76"/>
  <c r="R6" l="1"/>
  <c r="Y340"/>
  <c r="F340"/>
  <c r="T363" l="1"/>
  <c r="AD910" i="22"/>
  <c r="F10" i="23" s="1"/>
  <c r="AC910" i="22"/>
  <c r="F9" i="23" s="1"/>
  <c r="AB910" i="22"/>
  <c r="F8" i="23" s="1"/>
  <c r="AA910" i="22"/>
  <c r="F7" i="23" s="1"/>
  <c r="Y910" i="22"/>
  <c r="E10" i="23" s="1"/>
  <c r="X910" i="22"/>
  <c r="E9" i="23" s="1"/>
  <c r="W910" i="22"/>
  <c r="E8" i="23" s="1"/>
  <c r="V910" i="22"/>
  <c r="E7" i="23" s="1"/>
  <c r="F910" i="22"/>
  <c r="J353"/>
  <c r="I353"/>
  <c r="J161" i="20"/>
  <c r="I161"/>
  <c r="J138"/>
  <c r="I138"/>
  <c r="F12" i="23" l="1"/>
  <c r="E12"/>
  <c r="V912" i="22"/>
  <c r="V913" s="1"/>
  <c r="AA912"/>
  <c r="AA913" s="1"/>
  <c r="J14" i="20"/>
  <c r="I14"/>
  <c r="J15"/>
  <c r="I15"/>
  <c r="J19"/>
  <c r="I19"/>
  <c r="J21"/>
  <c r="I21"/>
  <c r="J22"/>
  <c r="I22"/>
  <c r="J44"/>
  <c r="I44"/>
  <c r="J70"/>
  <c r="I70"/>
  <c r="J117"/>
  <c r="I117"/>
  <c r="J130"/>
  <c r="I130"/>
  <c r="J136"/>
  <c r="I136"/>
  <c r="J146"/>
  <c r="I146"/>
  <c r="J153"/>
  <c r="I153"/>
  <c r="J151"/>
  <c r="I151"/>
  <c r="J159"/>
  <c r="I159"/>
  <c r="J163"/>
  <c r="I163"/>
  <c r="J172"/>
  <c r="I172"/>
  <c r="J176"/>
  <c r="I176"/>
  <c r="J178"/>
  <c r="I178"/>
  <c r="J218"/>
  <c r="I218"/>
  <c r="J222"/>
  <c r="I222"/>
  <c r="J270"/>
  <c r="I270"/>
  <c r="J308"/>
  <c r="I308"/>
  <c r="J361"/>
  <c r="I361"/>
  <c r="I344"/>
  <c r="J335"/>
  <c r="I335"/>
  <c r="AC363" l="1"/>
  <c r="D10" i="23" s="1"/>
  <c r="AB363" i="20"/>
  <c r="D9" i="23" s="1"/>
  <c r="D8"/>
  <c r="D7"/>
  <c r="AD363" i="20"/>
  <c r="D11" i="23" s="1"/>
  <c r="W363" i="20"/>
  <c r="C9" i="23" s="1"/>
  <c r="V363" i="20"/>
  <c r="C8" i="23" s="1"/>
  <c r="X344" i="20"/>
  <c r="X363" s="1"/>
  <c r="C10" i="23" s="1"/>
  <c r="F344" i="20"/>
  <c r="J344" s="1"/>
  <c r="Y357"/>
  <c r="Y363" s="1"/>
  <c r="C11" i="23" s="1"/>
  <c r="F357" i="20"/>
  <c r="J357" s="1"/>
  <c r="U363"/>
  <c r="P691" i="22"/>
  <c r="P690"/>
  <c r="P675"/>
  <c r="J316" i="20"/>
  <c r="I316"/>
  <c r="J314"/>
  <c r="I314"/>
  <c r="J312"/>
  <c r="I312"/>
  <c r="J274"/>
  <c r="I274"/>
  <c r="F363"/>
  <c r="J226"/>
  <c r="I226"/>
  <c r="J196"/>
  <c r="I196"/>
  <c r="J186"/>
  <c r="I186"/>
  <c r="J184"/>
  <c r="I184"/>
  <c r="J182"/>
  <c r="I182"/>
  <c r="J180"/>
  <c r="I180"/>
  <c r="J170"/>
  <c r="I170"/>
  <c r="J167"/>
  <c r="I167"/>
  <c r="J165"/>
  <c r="I165"/>
  <c r="J157"/>
  <c r="I157"/>
  <c r="J155"/>
  <c r="I155"/>
  <c r="J148"/>
  <c r="I148"/>
  <c r="J144"/>
  <c r="I144"/>
  <c r="J142"/>
  <c r="I142"/>
  <c r="J134"/>
  <c r="I134"/>
  <c r="J132"/>
  <c r="I132"/>
  <c r="J124"/>
  <c r="I124"/>
  <c r="J121"/>
  <c r="I121"/>
  <c r="J116"/>
  <c r="I116"/>
  <c r="J104"/>
  <c r="I104"/>
  <c r="J103"/>
  <c r="I103"/>
  <c r="I97"/>
  <c r="J96"/>
  <c r="I96"/>
  <c r="J93"/>
  <c r="I93"/>
  <c r="J91"/>
  <c r="I91"/>
  <c r="J90"/>
  <c r="I90"/>
  <c r="J88"/>
  <c r="I88"/>
  <c r="J87"/>
  <c r="I87"/>
  <c r="J75"/>
  <c r="I75"/>
  <c r="J12"/>
  <c r="I12"/>
  <c r="J10"/>
  <c r="I10"/>
  <c r="J9"/>
  <c r="I9"/>
  <c r="J8"/>
  <c r="I8"/>
  <c r="J363" l="1"/>
  <c r="C7" i="23"/>
  <c r="C12" s="1"/>
  <c r="U365" i="20"/>
  <c r="U366" s="1"/>
  <c r="D12" i="23"/>
  <c r="AD365" i="20"/>
</calcChain>
</file>

<file path=xl/sharedStrings.xml><?xml version="1.0" encoding="utf-8"?>
<sst xmlns="http://schemas.openxmlformats.org/spreadsheetml/2006/main" count="2905" uniqueCount="1068">
  <si>
    <t>Dinas Pekerjaan Umum dan Tata Ruang</t>
  </si>
  <si>
    <t>RSUD</t>
  </si>
  <si>
    <t>Kegiatan Pengadaan Sarana &amp; Prasarana Kantor</t>
  </si>
  <si>
    <t>Dinas Pendidikan</t>
  </si>
  <si>
    <t>a. Biaya Konsultan Perencana</t>
  </si>
  <si>
    <t>c. Konstruksi</t>
  </si>
  <si>
    <t>Perencanaan</t>
  </si>
  <si>
    <t>Konstruksi</t>
  </si>
  <si>
    <t>Pengawasan</t>
  </si>
  <si>
    <t>Kegiatan Rehabilitasi Bangunan Sekolah</t>
  </si>
  <si>
    <t>Kegiatan Rehabilitasi Bangunan Rumah Sakit</t>
  </si>
  <si>
    <t>Dinas Perumahan dan Kawasan Permukiman</t>
  </si>
  <si>
    <t>Kegiatan Pembangunan Sarana dan Prasarana Pemakaman</t>
  </si>
  <si>
    <t>Kegiatan Rehab Gedung/Bangunan</t>
  </si>
  <si>
    <t>Dinas Lingkungan Hidup</t>
  </si>
  <si>
    <t>Kegiatan Peningkatan TPS</t>
  </si>
  <si>
    <t>Kegiatan Peningkatan Fasilitas TPA Winongo</t>
  </si>
  <si>
    <t>Dinas Perhubungan</t>
  </si>
  <si>
    <t>Dinas Penanaman Modal, PTSP, Koperasi Dan Usaha Mikro</t>
  </si>
  <si>
    <t>Bagian Umum</t>
  </si>
  <si>
    <t>Dinas Perdagangan</t>
  </si>
  <si>
    <t>Belanja Modal Jalan</t>
  </si>
  <si>
    <t>Kegiatan Pembangunan Jalan</t>
  </si>
  <si>
    <t>Kegiatan Rehabilitasi/Pemeliharaan Berkala Jalan Paket I</t>
  </si>
  <si>
    <t>Kegiatan Rehabilitasi/Pemeliharaan Berkala Jalan Paket II</t>
  </si>
  <si>
    <t>Kegiatan Rehabilitasi/Pemeliharaan Berkala Jalan Paket III</t>
  </si>
  <si>
    <t>Kegiatan Perencanaan Pembangunan Jalan dan Jembatan</t>
  </si>
  <si>
    <t>Kegiatan Pembangunan Jembatan</t>
  </si>
  <si>
    <t>Kecamatan Taman</t>
  </si>
  <si>
    <t>Kegiatan Pembangunan Saluran Drainase/Gorong-gorong di Kota Madiun</t>
  </si>
  <si>
    <t>Kegiatan Pemeliharaan/Perbaikan Rumah Pompa, Pompa Banjir dan Pintu Air</t>
  </si>
  <si>
    <t>Kegiatan Mengendalikan Banjir pada Daerah Tangkapan Air dan Badan-Badan Sungai</t>
  </si>
  <si>
    <t>1. Normalisasi Saluran Kalisono</t>
  </si>
  <si>
    <t>Kegiatan Pembangunan Embung Lanjutan</t>
  </si>
  <si>
    <t>Satpol PP</t>
  </si>
  <si>
    <t>Kegiatan Penyelenggaraan SDN Kecamatan Kartoharjo</t>
  </si>
  <si>
    <t>Belanja Modal Alat Kantor / Rumah Tangga</t>
  </si>
  <si>
    <t>Belanja Modal Pengadaan Buku Dan Kepustakaan</t>
  </si>
  <si>
    <t>Kegiatan Penyelenggaraan SDN Kecamatan Manguharjo</t>
  </si>
  <si>
    <t>Kegiatan Penyelenggaraan SDN Kecamatan Taman</t>
  </si>
  <si>
    <t>Kegiatan Penyelengaraan SMPN 4</t>
  </si>
  <si>
    <t>Kegiatan Penyelengaraan SMPN 5</t>
  </si>
  <si>
    <t>Kegiatan Penyelengaraan SMPN 13</t>
  </si>
  <si>
    <t>Kegiatan Pemasangan Jaringan dan Materisasi PJU</t>
  </si>
  <si>
    <t>Kegiatan Pemasangan Lampu Hemat Energi</t>
  </si>
  <si>
    <t>Kegiatan Penyelengaraan SMPN 1</t>
  </si>
  <si>
    <t>Kegiatan Penyelengaraan SMPN 3</t>
  </si>
  <si>
    <t>Kegiatan Penyelengaraan SMPN 6</t>
  </si>
  <si>
    <t>Kegiatan Penyelengaraan SMPN 7</t>
  </si>
  <si>
    <t>Kegiatan Penyelengaraan SMPN 8</t>
  </si>
  <si>
    <t>Kegiatan Penyelengaraan SMPN 9</t>
  </si>
  <si>
    <t>Kegiatan Penyelengaraan SMPN 10</t>
  </si>
  <si>
    <t>Kegiatan Penyelengaraan SMPN 11</t>
  </si>
  <si>
    <t>Kegiatan Penyelengaraan SMPN 12</t>
  </si>
  <si>
    <t>Dinas Perpustakaan dan Kearsipan</t>
  </si>
  <si>
    <t>Kegiatan Penyediaan Bahan Pustaka Perpustakaan Umum Daerah</t>
  </si>
  <si>
    <t>Dinas Kebudayaan, Pariwisata, Kepemudaan dan Olah Raga</t>
  </si>
  <si>
    <t>Festival Pedalangan dan Pembinaan Dalang Anak Tingkat Kota Madiun</t>
  </si>
  <si>
    <t>Kegiatan Penerimaan Peserta Didik Baru</t>
  </si>
  <si>
    <t>Bagian Organisasi</t>
  </si>
  <si>
    <t>Kegiatan Pelaksanaan Tertib Ukur, Takar, Timbang dan Perlengkapannya (UTTP)</t>
  </si>
  <si>
    <t>Belanja Modal Alat Bengkel / Alat Ukur</t>
  </si>
  <si>
    <t>Kegiatan Penyelengaraan SMPN 2</t>
  </si>
  <si>
    <t>Kegiatan Penyelengaraan SMPN 14</t>
  </si>
  <si>
    <t>Dinas Kependudukan dan Pencatatan Sipil</t>
  </si>
  <si>
    <t>Dinas Pertanian dan Ketahanan Pangan</t>
  </si>
  <si>
    <t>Kegiatan Pengembangan Sarana dan Prasarana Pasar</t>
  </si>
  <si>
    <t>Belanja Modal Peralatan Kedokteran</t>
  </si>
  <si>
    <t>Belanja Modal Peralatan Laboratorium</t>
  </si>
  <si>
    <t>Pemeliharaan Kesehatan dan Pencegahan Penyakit Menular Ternak</t>
  </si>
  <si>
    <t>Kegiatan Pengadaan Paku Marka Jalan</t>
  </si>
  <si>
    <t>Belanja Modal Peralatan Peralatan perlengkapan lalu lintas</t>
  </si>
  <si>
    <t>Pengadaan dan Pemasangan Paku Jalan</t>
  </si>
  <si>
    <t>Kegiatan Pengadaan Delinator</t>
  </si>
  <si>
    <t>Pengadaan dan Pemasangan Delinator</t>
  </si>
  <si>
    <t>Pengadaan dan Pemasangan Rambu Lalu Lintas</t>
  </si>
  <si>
    <t>Kegiatan Pengadaan Papan Nama Jalan</t>
  </si>
  <si>
    <t>Pengadaan dan Pemasangan Papan Nama Jalan</t>
  </si>
  <si>
    <t>Kegiatan Pengadaan Cermin Tikungan</t>
  </si>
  <si>
    <t>Badan Pengelolaan Keuangan dan Aset Daerah</t>
  </si>
  <si>
    <t>Belanja Premi Asuransi Barang Milik Daerah</t>
  </si>
  <si>
    <t>Kegiatan Pengadaan Pakaian Dinas Beserta Perlengkapannya</t>
  </si>
  <si>
    <t>Kegiatan OPD</t>
  </si>
  <si>
    <t>Biaya Perencanaan</t>
  </si>
  <si>
    <t>Biaya Pengawasan</t>
  </si>
  <si>
    <t>Pengadaan dan Pemasangan Cermin Tikungan</t>
  </si>
  <si>
    <t>Pengawasan Paket III (SDN 03 Kartoharjo &amp; SDN Sukosari)</t>
  </si>
  <si>
    <t>Pengawasan Paket IV (SDN 02 Manisrejo, SDN 04 Nambangan Kidul &amp; SMPN 10)</t>
  </si>
  <si>
    <t>Kegiatan Pembangunan dan Rehabilitasi Gedung Sekolah (Silpa DAK + BU)</t>
  </si>
  <si>
    <t>Rehab Bangunan Gedung Sekolah (46 Lbg)</t>
  </si>
  <si>
    <t>Kegiatan Penyelenggaraan TK pembina</t>
  </si>
  <si>
    <t>Dinas Kesehatan</t>
  </si>
  <si>
    <t>Pengadaan Alat Kesehatan E Katalog</t>
  </si>
  <si>
    <t>Pengadaan Alat Kesehatan non E Katalog</t>
  </si>
  <si>
    <t>Biaya perencanaan</t>
  </si>
  <si>
    <t>Biaya pengawasan</t>
  </si>
  <si>
    <t>Biaya konstruksi</t>
  </si>
  <si>
    <t>Kegiatan Pembangunan lanjutan puskesmas oro oro ombo</t>
  </si>
  <si>
    <t>Biaya review perencanaan</t>
  </si>
  <si>
    <t>Kegiatan Pengadaan Prasarana Pusat Pelayanan Keluarga Sejahtera (PPKS) (SILPA DAK)</t>
  </si>
  <si>
    <t>Kegiatan Pengadaan Alat Kesehatan Rumah Sakit</t>
  </si>
  <si>
    <t>1. Normalisasi Saluran Kartini</t>
  </si>
  <si>
    <t>2. Normalisasi Saluran Rejomulyo</t>
  </si>
  <si>
    <t>1. Pemeliharaan rumah pompa dan bangunan pengendali banjir</t>
  </si>
  <si>
    <t>2. Normalisasi Saluran Slarangan</t>
  </si>
  <si>
    <t>3. Normalisasi Saluran Manisrejo</t>
  </si>
  <si>
    <t>4. Normalisasi Kali Bumi Mas</t>
  </si>
  <si>
    <t>Kegiatan Pembangunan Daerah Tangkapan Air Pengendali Banjir Sumber Umis</t>
  </si>
  <si>
    <t>1. Pembangunan Daerah Tangkapan Air Pengendali Banjir Sumber Umis</t>
  </si>
  <si>
    <t>Kegiatan Pembangunan Leveling Pompa Pandan</t>
  </si>
  <si>
    <t>1. Levelling Pompa Pandan</t>
  </si>
  <si>
    <t>1. Lanjutan Pembangunan Embung Pilangbango</t>
  </si>
  <si>
    <t>b. Biaya Konsultan Pengawasan</t>
  </si>
  <si>
    <t>Kegiatan Pembenahan Lapangan Sepak Bola</t>
  </si>
  <si>
    <t>1. Pembenahan Lapangan Sepak Bola Kelurahan Pandean</t>
  </si>
  <si>
    <t>2. Pembenahan Lapangan Sepak Bola Kelurahan Taman</t>
  </si>
  <si>
    <t>Kegiatan Penataan Bangunan dan Lingkungan</t>
  </si>
  <si>
    <t>1. Pembangunan Saluran Lingkungan Kel. Taman</t>
  </si>
  <si>
    <t>2. Pembangunan Saluran Lingkungan Kel. Pandean</t>
  </si>
  <si>
    <t>3. Pembangunan Saluran Lingkungan Kel. Banjarejo</t>
  </si>
  <si>
    <t>4. Pembangunan Saluran Lingkungan Kel. Mojorejo</t>
  </si>
  <si>
    <t>5. Pembangunan Saluran Lingkungan Kel. Manisrejo</t>
  </si>
  <si>
    <t>6. Pembangunan Saluran Lingkungan Kel. Josenan</t>
  </si>
  <si>
    <t>7. Pembangunan Saluran Lingkungan Kel. Demangan</t>
  </si>
  <si>
    <t>8. Pembangunan Saluran Lingkungan Kel. Kuncen</t>
  </si>
  <si>
    <t>9. Pembangunan Saluran Lingkungan Kel. Kejuron</t>
  </si>
  <si>
    <t>10. Pembangunan Saluran Lingkungan RT.46, 47, 48, 49, 50 Kel. Pandean</t>
  </si>
  <si>
    <t>KECAMATAN KARTOHARJO</t>
  </si>
  <si>
    <t>KECAMATAN TAMAN</t>
  </si>
  <si>
    <t>1. Pembangunan Saluran Lingkungan Kel. Kartoharjo</t>
  </si>
  <si>
    <t>2. Pembangunan Saluran Lingkungan Kel. Oro-oro Ombo</t>
  </si>
  <si>
    <t>3. Pembangunan Saluran Lingkungan Kel. Sukosari</t>
  </si>
  <si>
    <t>4. Pembangunan Saluran Lingkungan Kel. Tawangrejo</t>
  </si>
  <si>
    <t>5. Pembangunan Saluran Lingkungan Kel. Rejomulyo</t>
  </si>
  <si>
    <t>6. Pembangunan Saluran Lingkungan Kel. Pilangbango</t>
  </si>
  <si>
    <t>7. Pembangunan Saluran Lingkungan Kel. Klegen</t>
  </si>
  <si>
    <t>8. Pembangunan Saluran Lingkungan Kel. Kanigoro</t>
  </si>
  <si>
    <t>9. Pembangunan Saluran Lingkungan Kel. Kelun</t>
  </si>
  <si>
    <t>KECAMATAN MANGUHARJO</t>
  </si>
  <si>
    <t>1. Pembangunan Saluran Lingkungan Kel. Manguharjo</t>
  </si>
  <si>
    <t>2. Pembangunan Saluran Lingkungan Kel. Nambangan Lor</t>
  </si>
  <si>
    <t>3. Pembangunan Saluran Lingkungan Kel. Nambangan Kidul</t>
  </si>
  <si>
    <t>4. Pembangunan Saluran Lingkungan Kel. Madiun Lor</t>
  </si>
  <si>
    <t>5. Pembangunan Saluran Lingkungan Kel. Winongo</t>
  </si>
  <si>
    <t>6. Pembangunan Saluran Lingkungan Kel. Sogaten</t>
  </si>
  <si>
    <t>7. Pembangunan Saluran Lingkungan Kel. Pangongangan</t>
  </si>
  <si>
    <t>8. Pembangunan Saluran Lingkungan Kel. Patihan</t>
  </si>
  <si>
    <t>9. Pembangunan Saluran Lingkungan Kel. Ngegong</t>
  </si>
  <si>
    <t>Kegiatan Normalisasi Lapangan, Pembangunan Fasilitas Olah Raga dan Taman Bermain Anak-anak</t>
  </si>
  <si>
    <t>1. Normalisasi Lapangan, Pembangunan Fasilitas Olah Raga dan Taman Bermain Anak-Anak Kelurahan Tawangrejo</t>
  </si>
  <si>
    <t>Kegiatan Peningkatan Jalan Inspeksi di Kota Madiun</t>
  </si>
  <si>
    <t>Peningkatan Jalan Kalisono Menuju Perum Rejomulyo</t>
  </si>
  <si>
    <t>Biaya Konsultan Perencanaan</t>
  </si>
  <si>
    <t>1. Pembangunan Jalan</t>
  </si>
  <si>
    <t>a. Biaya Konsultan Perencanaan 4 paket @ 50jt</t>
  </si>
  <si>
    <t>1. Pembangunan Jl. Srilangka (utara lapangan)</t>
  </si>
  <si>
    <t>2. Pembangunan Jl. Sabuk Inten (Jl. Kalimosodo RT. 13 )</t>
  </si>
  <si>
    <t>3. Pembangunan Jl. Nitikusumo</t>
  </si>
  <si>
    <t>4. Pembangunan Jl. Serayu Timur X</t>
  </si>
  <si>
    <t>5. Pembangunan Jl. Tirtomulyo menuju Makam (lapen)</t>
  </si>
  <si>
    <t>6. Pelebaran Jl. Mundu</t>
  </si>
  <si>
    <t>7. Pelebaran Jl. Pisang</t>
  </si>
  <si>
    <t>8. Pelebaran Jl. Sirsak</t>
  </si>
  <si>
    <t>9. Pelebaran Jl. Kapten Wiratno</t>
  </si>
  <si>
    <t>10. Pelebaran Jl. Lumbung Hidup</t>
  </si>
  <si>
    <t>11. Pelebaran Jl. Kunir</t>
  </si>
  <si>
    <t>12. Pelebaran Jl. Apel manis</t>
  </si>
  <si>
    <t>14. Pelebaran Jl. Tilampuh</t>
  </si>
  <si>
    <t>15. Pelebaran Jl. Bonokeling</t>
  </si>
  <si>
    <t>1. Peningkatan Jalan Wirobumi</t>
  </si>
  <si>
    <t>2. Peningkatan Jalan Mangkuprajan</t>
  </si>
  <si>
    <t>3. Peningkatan Jalan Kapten Tendean</t>
  </si>
  <si>
    <t>Kegiatan Pembangunan Bangunan Pelengkap jalan</t>
  </si>
  <si>
    <t>Kegiatan Inspeksi Jembatan</t>
  </si>
  <si>
    <t>1. Kegiatan Inspeksi Jembatan</t>
  </si>
  <si>
    <t>Kegiatan Pemutakiran Data Jalan dan Jembatan</t>
  </si>
  <si>
    <t>1. Pemutakhiran Data Jalan dan Jembatan</t>
  </si>
  <si>
    <t>Rehabilitasi/Pemeliharaan Berkala Jalan Paket I</t>
  </si>
  <si>
    <t>Rehabilitasi/Pemeliharaan Berkala Jalan Paket II</t>
  </si>
  <si>
    <t>Rehabilitasi/Pemeliharaan Berkala Jalan Paket III</t>
  </si>
  <si>
    <t>Kegiatan Pembangunan Sanitasi Lingkungan</t>
  </si>
  <si>
    <t>Kegiatan Pembangunan Jalan Lingkungan (Pavingisasi)</t>
  </si>
  <si>
    <t>Pemasangan Jaringan dan Meterisasi PJU</t>
  </si>
  <si>
    <t>Biaya Perencanaan dan Pengawasan</t>
  </si>
  <si>
    <t>Pengadaan lampu LED 40 watt</t>
  </si>
  <si>
    <t>Pengadaan Lampu Hemat Energi LED 150 Watt 220-240 V</t>
  </si>
  <si>
    <t>3. Pembuatan Taman Super Hero di Bumi Mas 2</t>
  </si>
  <si>
    <t>4. Pembuatan "TAMAN SEHAT" di Taman Lingkungan Jl. Banda</t>
  </si>
  <si>
    <t>1. Pembangunan pagar makam sentono kel. Banjarejo</t>
  </si>
  <si>
    <t>Biaya perencanaan konsultan</t>
  </si>
  <si>
    <t>Biaya pengawasan konsultan</t>
  </si>
  <si>
    <t>Pembangunan Kawasan Hutan Kota</t>
  </si>
  <si>
    <t>1. Pembangunan Taman Hutan Kota Sukosari</t>
  </si>
  <si>
    <t>Pembuatan Masterplan iluminasi Kota</t>
  </si>
  <si>
    <t>Kegiatan Pengendalian Kerusakan Hutan dan Lahan</t>
  </si>
  <si>
    <t xml:space="preserve"> Pembuatan Sumur Resapan</t>
  </si>
  <si>
    <t>1. Rehabilitasi rumah kompos (13 m x 7 m x 2 rumah)</t>
  </si>
  <si>
    <t>2. Peningkatan jalan TPA</t>
  </si>
  <si>
    <t>Biaya Konsultan Pengawasan</t>
  </si>
  <si>
    <t>Kegiatan Perluasan Lahan TPA</t>
  </si>
  <si>
    <t>Penyusunan dokumen perencanaan perluasan lahan TPA Winongo</t>
  </si>
  <si>
    <t>Kegiatan Pengadaan Sarana dan Prasarana Operasional Pengelolaan Persampahan</t>
  </si>
  <si>
    <t>Kendaraan pemantau kebersihan</t>
  </si>
  <si>
    <t>Kegiatan Pemeliharaan CCTV Dan SIM LLAJ</t>
  </si>
  <si>
    <t>CCTV HD Berbasis Fiber Optik 9 Titik</t>
  </si>
  <si>
    <t>Kegiatan Pengadaan Rambu - Rambu Lalu Lintas</t>
  </si>
  <si>
    <t>Kegiatan Pengadaan Guard Rail</t>
  </si>
  <si>
    <t>Guard Rail 496 m</t>
  </si>
  <si>
    <t>Kegiatan Pengadaan Warning Light (Flashing/Lampu Peringatan).</t>
  </si>
  <si>
    <t xml:space="preserve">Pengadaan dan Pemasangan Warning Light/Flashing </t>
  </si>
  <si>
    <t>Pengadaan wayang untuk latihan (1 paket x tarif)</t>
  </si>
  <si>
    <t xml:space="preserve">Kegiatan Pengadaan Sarana &amp; Prasarana Kantor </t>
  </si>
  <si>
    <t>Bagian Administrasi Perekonomian dan Kesejahteraan Rakyat</t>
  </si>
  <si>
    <t xml:space="preserve"> Sekretariat DPRD</t>
  </si>
  <si>
    <t>Kegiatan Pembangunan Gedung/Bangunan</t>
  </si>
  <si>
    <t>Pembangunan gedung DPRD</t>
  </si>
  <si>
    <t>Fisik Konstruksi</t>
  </si>
  <si>
    <t>Kesehatan Masyarakat Veteriner</t>
  </si>
  <si>
    <t>Kegiatan Rehab UPTD Rumah Potong Hewan (RPH) (Silpa DAK)</t>
  </si>
  <si>
    <t>Rehab UPTD Rumah Potong Hewan (RPH)</t>
  </si>
  <si>
    <t>Pengadaan Kontainer Sampah</t>
  </si>
  <si>
    <t>Pembuatan garasi Truk Amrol</t>
  </si>
  <si>
    <t xml:space="preserve">Software PPDB 1 paket x tarif </t>
  </si>
  <si>
    <t>Kegiatan Peningkatan Pelayanan Kesehatan Ibu</t>
  </si>
  <si>
    <t>Kegiatan Peningkatan Pelayanan Kesehatan Bayi dan Balita</t>
  </si>
  <si>
    <t>Belanja Bahan PMT untuk Ibu Hamil</t>
  </si>
  <si>
    <t>Belanja Bahan untuk Balita BGM dan Balita 2T</t>
  </si>
  <si>
    <t>Kegiatan Pekan Panutan Pajak Bumi dan Bangunan</t>
  </si>
  <si>
    <t>Pengadaan payung dan cinderamata undangan</t>
  </si>
  <si>
    <t>Kegiatan Pembangunan/Rehabilitasi Infrastruktur Pertanian</t>
  </si>
  <si>
    <t>Dinas Sosial, Pemberdayaan Perempuan dan Perlindungan Anak</t>
  </si>
  <si>
    <t>Kegiatan Pemberdayaan Pelayanan Karang Werdha dan Kesejahteraan Lansia</t>
  </si>
  <si>
    <t>Belanja Makanan dan Minuman Peserta Senam Lansia</t>
  </si>
  <si>
    <t>Kegiatan Keprotokolan acara Pemerintah Kota</t>
  </si>
  <si>
    <t>Belanja Makanan dan Minuman Tamu</t>
  </si>
  <si>
    <t>HUT RI</t>
  </si>
  <si>
    <t>Kegiatan DED Rehab dan Pembangunan Gedung Sekolah</t>
  </si>
  <si>
    <t>Penyusunan DED Bangunan Sekolah</t>
  </si>
  <si>
    <t>1. SDN Patihan</t>
  </si>
  <si>
    <t>2. SDN 02 Madiun Lor</t>
  </si>
  <si>
    <t>3. SDN 01 Kartoharjo</t>
  </si>
  <si>
    <t>4. SDN 01 Demangan</t>
  </si>
  <si>
    <t xml:space="preserve">5. SMPN 1 </t>
  </si>
  <si>
    <t>6. SMPN 5</t>
  </si>
  <si>
    <t>7. SMPN 12</t>
  </si>
  <si>
    <t xml:space="preserve">8. SMPN 13 </t>
  </si>
  <si>
    <t>Kegiatan Survey Kepuasan Masyarakat</t>
  </si>
  <si>
    <t>Pengadaan jasa Survey Kepuasan Masyarakat terhadap Pelayanan Publik</t>
  </si>
  <si>
    <t>Kegiatan Pemeliharaan Rutin/Berkala Gedung dan Bangunan</t>
  </si>
  <si>
    <t>Kegiatan pemeliharaan makam Pace Keras</t>
  </si>
  <si>
    <t>Pemeliharaan Kawasan Hutan Kota</t>
  </si>
  <si>
    <t>Perencanaan Paket I (SDN 01 Madiun Lor, SDN Ngegong, SDN 01 Karto, SDN 02 Taman, SDN Kuncen)</t>
  </si>
  <si>
    <t>Perencanaan Paket II (SMPN 5, SMPN 7, SMPN 8, SMPN 9)</t>
  </si>
  <si>
    <t>Perencanaan Paket III (SMPN 2, SDN 01 Pandean)</t>
  </si>
  <si>
    <t>Perencanaan Paket IV (SDN 03 Taman, eks gedung sekolah)</t>
  </si>
  <si>
    <t>Pengawasan Paket I (SDN 01 Madiun Lor, SDN Ngegong, SDN 01 Karto, SDN 02 Taman, SDN Kuncen)</t>
  </si>
  <si>
    <t>Pengawasan Paket II (SMPN 5, SMPN 7, SMPN 8, SMPN 9)</t>
  </si>
  <si>
    <t>Pengawasan Paket V (SMPN 2, SDN 01 Pandean)</t>
  </si>
  <si>
    <t>Pengawasan Paket VI (SDN 03 Taman, gedung eks sekolah)</t>
  </si>
  <si>
    <t>Belum ada rincian kegunaan</t>
  </si>
  <si>
    <t>Kegiatan BOS pada SDN 01 Kartoharjo</t>
  </si>
  <si>
    <t>Kegiatan BOS pada SDN 02 Kartoharjo</t>
  </si>
  <si>
    <t>Kegiatan BOS pada SDN 03 Kartoharjo</t>
  </si>
  <si>
    <t>Kegiatan BOS pada SDN 01 Klegen</t>
  </si>
  <si>
    <t>Kegiatan BOS pada SDN 02 Klegen</t>
  </si>
  <si>
    <t>Kegiatan BOS pada SDN 03 Klegen</t>
  </si>
  <si>
    <t>Kegiatan BOS pada SDN 04 Klegen</t>
  </si>
  <si>
    <t>Kegiatan BOS pada SDN Oro Oro Ombo</t>
  </si>
  <si>
    <t>Kegiatan BOS pada SDN 01 Rejomulyo</t>
  </si>
  <si>
    <t>Kegiatan BOS pada SDN 02 Rejomulyo</t>
  </si>
  <si>
    <t>Kegiatan BOS pada SDN 01 Kanigoro</t>
  </si>
  <si>
    <t>Kegiatan BOS pada SDN 02 Kanigoro</t>
  </si>
  <si>
    <t>Kegiatan BOS pada SDN 03 Kanigoro</t>
  </si>
  <si>
    <t>Kegiatan BOS pada SDN Sukosari</t>
  </si>
  <si>
    <t>Kegiatan BOS pada SDN Pilangbango</t>
  </si>
  <si>
    <t>Kegiatan BOS pada SDN 01 Tawangrejo</t>
  </si>
  <si>
    <t>Kegiatan BOS pada SDN 02 Tawangrejo</t>
  </si>
  <si>
    <t>Kegiatan BOS pada SDN Kelun</t>
  </si>
  <si>
    <t>Kegiatan BOS pada SDN 01 Manguharjo</t>
  </si>
  <si>
    <t>Kegiatan BOS pada SDN 01 Nambangan Lor</t>
  </si>
  <si>
    <t>Kegiatan BOS pada SDN 02 Nambangan Lor</t>
  </si>
  <si>
    <t>Kegiatan BOS pada SDN 01 Madiun Lor</t>
  </si>
  <si>
    <t>Kegiatan BOS pada SDN 02 Madiun Lor</t>
  </si>
  <si>
    <t>Kegiatan BOS pada SDN 03 Madiun Lor</t>
  </si>
  <si>
    <t>Kegiatan BOS pada SDN 04 Madiun Lor</t>
  </si>
  <si>
    <t>Kegiatan BOS pada SDN 05 Madiun Lor</t>
  </si>
  <si>
    <t>Kegiatan BOS pada SDN 01 Nambangan Kidul</t>
  </si>
  <si>
    <t>Kegiatan BOS pada SDN 02 Nambangan Kidul</t>
  </si>
  <si>
    <t>Kegiatan BOS pada SDN 03 Nambangan Kidul</t>
  </si>
  <si>
    <t>Kegiatan BOS pada SDN 04 Nambangan Kidul</t>
  </si>
  <si>
    <t>Kegiatan BOS pada SDN 01 Winongo</t>
  </si>
  <si>
    <t>Kegiatan BOS pada SDN 02 Winongo</t>
  </si>
  <si>
    <t>Kegiatan BOS pada SDN Ngegong</t>
  </si>
  <si>
    <t>Kegiatan BOS pada SDN Patihan</t>
  </si>
  <si>
    <t>Kegiatan BOS pada SDN 01 Pangongangan</t>
  </si>
  <si>
    <t>Kegiatan BOS pada SDN 02 Pangongangan</t>
  </si>
  <si>
    <t>Kegiatan BOS pada SDN Sogaten</t>
  </si>
  <si>
    <t>Kegiatan BOS pada SDN 01 Taman</t>
  </si>
  <si>
    <t>Kegiatan BOS pada SDN 02 Taman</t>
  </si>
  <si>
    <t>Kegiatan BOS pada SDN 03 Taman</t>
  </si>
  <si>
    <t>Kegiatan BOS pada SDN 01 Pandean</t>
  </si>
  <si>
    <t>Kegiatan BOS pada SDN 02 Pandean</t>
  </si>
  <si>
    <t>Kegiatan BOS pada SDN Banjarejo</t>
  </si>
  <si>
    <t>Kegiatan BOS pada SDN 01 Mojorejo</t>
  </si>
  <si>
    <t>Kegiatan BOS pada SDN 02 Mojorejo</t>
  </si>
  <si>
    <t>Kegiatan BOS pada SDN 01 Manisrejo</t>
  </si>
  <si>
    <t>Kegiatan BOS pada SDN 02 Manisrejo</t>
  </si>
  <si>
    <t>Kegiatan BOS pada SDN 03 Manisrejo</t>
  </si>
  <si>
    <t>Kegiatan BOS pada SDN 04 Manisrejo</t>
  </si>
  <si>
    <t>Kegiatan BOS pada SDN 01 Demangan</t>
  </si>
  <si>
    <t>Kegiatan BOS pada SDN 02 Demangan</t>
  </si>
  <si>
    <t>Kegiatan BOS pada SDN 01 Josenan</t>
  </si>
  <si>
    <t>Kegiatan BOS pada SDN 02 Josenan</t>
  </si>
  <si>
    <t>Kegiatan BOS pada SDN 03 Josenan</t>
  </si>
  <si>
    <t>Kegiatan BOS pada SDN Kejuron</t>
  </si>
  <si>
    <t>Kegiatan BOS pada SDN Kuncen</t>
  </si>
  <si>
    <t>Kegiatan BOS pada SMP Negeri 1</t>
  </si>
  <si>
    <t>Kegiatan BOS pada SMP Negeri 2</t>
  </si>
  <si>
    <t>Kegiatan BOS pada SMP Negeri 3</t>
  </si>
  <si>
    <t>Kegiatan BOS pada SMP Negeri 4</t>
  </si>
  <si>
    <t>Kegiatan BOS pada SMP Negeri 5</t>
  </si>
  <si>
    <t>Kegiatan BOS pada SMP Negeri 6</t>
  </si>
  <si>
    <t>Kegiatan BOS pada SMP Negeri 7</t>
  </si>
  <si>
    <t>Kegiatan BOS pada SMP Negeri 8</t>
  </si>
  <si>
    <t>Kegiatan BOS pada SMP Negeri 9</t>
  </si>
  <si>
    <t>Kegiatan BOS pada SMP Negeri 10</t>
  </si>
  <si>
    <t>Kegiatan BOS pada SMP Negeri 11</t>
  </si>
  <si>
    <t>Kegiatan BOS pada SMP Negeri 12</t>
  </si>
  <si>
    <t>Kegiatan BOS pada SMP Negeri 13</t>
  </si>
  <si>
    <t>Kegiatan BOS pada SMP Negeri 14</t>
  </si>
  <si>
    <t>Kegiatan Penyediaan / Pemeliharaan Sarana Pelayanan Kesehatan Bagi Masyarakat Yang Terkena Penyakit Akibat Dampak Konsumsi Rokok dan Penyakit Lainnya (DBH-CHT)</t>
  </si>
  <si>
    <t>Belanja Modal Gedung Dan Bangunan</t>
  </si>
  <si>
    <t>REHABILITASI INSTALASI RAWAT INAP PUSKESMAS TAWANGREJO</t>
  </si>
  <si>
    <t>REHABILITASI PUSKESMAS BANJAREJO</t>
  </si>
  <si>
    <t>Belanja Modal Instalasi dan Jaringan</t>
  </si>
  <si>
    <t>Paket Pemasangan Listrik Perubahan Daya</t>
  </si>
  <si>
    <t>Pekerjaan Rehab Ruang Radiologi, Keramikisasi Dinding Ruangan dan Rehab Selasar</t>
  </si>
  <si>
    <t>Kegiatan Peningkatan Jalan (Silpa DAK + Pendamping)</t>
  </si>
  <si>
    <t>3. Normalisasi Saluran Perumahan Bumi Antariksa</t>
  </si>
  <si>
    <t>4. Normalisasi Saluran Jalan Ciliwung</t>
  </si>
  <si>
    <t>Biaya Konstruksi</t>
  </si>
  <si>
    <t>Belanja Modal Pengadaan Alat-Alat Besar / Berat</t>
  </si>
  <si>
    <t>1. Pengadaan Pompa Pandan</t>
  </si>
  <si>
    <t>Belanja Modal Bangunan Air / Irigasi</t>
  </si>
  <si>
    <t>1. Pembangunan Jembatan Merpati</t>
  </si>
  <si>
    <t>2. Pembangunan Jembatan Setia Yasa</t>
  </si>
  <si>
    <t>1. Pembangunan Trotoar Jalan Tanjung Raya</t>
  </si>
  <si>
    <t>Kegiatan Peningkatan Fasilitas Taman Kota</t>
  </si>
  <si>
    <t>Konsultan Pengawas</t>
  </si>
  <si>
    <t>Konsultan Perencana</t>
  </si>
  <si>
    <t>1. Rehabilitasi Taman Monumen Oro-Oro Ombo, Median Jalan S. Parman dan taman Arum Dalu (Rehab Taman dan Pagar Taman)</t>
  </si>
  <si>
    <t>Biaya Perencanaan (konsultan perseorangan)</t>
  </si>
  <si>
    <t>Biaya Pengawasan  (konsultan perseorangan)</t>
  </si>
  <si>
    <t>Biaya Perencanaan  (konsultan perseorangan)</t>
  </si>
  <si>
    <t>Biaya Pengawasan (konsultan perseorangan)</t>
  </si>
  <si>
    <t>Belanja Modal Peralatan Studio / Komunikasi</t>
  </si>
  <si>
    <t>Belanja Modal Alat Pertanian</t>
  </si>
  <si>
    <t>3. Rehabilitasi Pagar TPA Winongo</t>
  </si>
  <si>
    <t>Pembuatan Tempat Parkir Kendaraan Karyawan Kantor Dishub Kota Madiun</t>
  </si>
  <si>
    <t>Belanja Modal Pengadaan Barang Bercorak Seni / Budaya</t>
  </si>
  <si>
    <t>Perluasan Ruang Baca dan Perbaikan Lahan Parkir</t>
  </si>
  <si>
    <t>Sepeda motor</t>
  </si>
  <si>
    <t>Jaskon Perencanaan Pengembangan/Rehab JUT Rejomulyo</t>
  </si>
  <si>
    <t>Jaskon Pengawasan Pengembangan/Rehab JUT Rejomulyo</t>
  </si>
  <si>
    <t>Jaskon Perencanaan Pengembangan/Rehab JUT Pilangbango</t>
  </si>
  <si>
    <t>Jaskon Pengawasan Pengembangan/Rehab JUT Pilangbango</t>
  </si>
  <si>
    <t>Jaskon Perencanaan Pengembangan/Rehab JUT Sukosari</t>
  </si>
  <si>
    <t>Jaskon Pengawasan Pengembangan/Rehab JUT Sukosari</t>
  </si>
  <si>
    <t>2. Pengembangan/Rehab JUT di Kelurahan Rejomulyo (panjang 3000 m' x 3 m)</t>
  </si>
  <si>
    <t>3. Pengembangan/Rehab JUT di Kelurahan Pilangbango (500 m' x 3 m)</t>
  </si>
  <si>
    <t>4. Pengembangan/Rehab JUT di Kelurahan Sukosari (942 m' x 3 m)</t>
  </si>
  <si>
    <t>Kegiatan Pembangunan dan/ atau pengembangan Unit Pelaksana Teknis Dinas (UPTD) Perbenihan Kewenangan Pemerintah Kabupaten / Kota (SILPA DAK)</t>
  </si>
  <si>
    <t>Peralatan sarana produksi BBI</t>
  </si>
  <si>
    <t>Rehab saluran out let dan pintu air</t>
  </si>
  <si>
    <t>1. Perencanaan Peningkatan Jalan dan Bangunan Pelengkap Jl. Slamet Riyadi</t>
  </si>
  <si>
    <t>2. Perencanaan Peningkatan Jalan dan Bangunan Pelengkap Jl. Pelita Tama</t>
  </si>
  <si>
    <t>3. Perencanaan Peningkatan Jalan dan Bangunan Pelengkap Jl. Sedoro</t>
  </si>
  <si>
    <t>4. Perencanaan Peningkatan Jalan dan Bangunan Pelengkap Perum Bumi Mas I</t>
  </si>
  <si>
    <t>5. Perencanaan Peningkatan Bangunan Pelengkap Jl. Yos Sudarso</t>
  </si>
  <si>
    <t>6. Perencanaan Peningkatan Jl. Kampar</t>
  </si>
  <si>
    <t>Belanja Atribut Pakaian Dinas (Jilbab dan topi)</t>
  </si>
  <si>
    <t>Kegiatan Pengadaan Marka Jalan</t>
  </si>
  <si>
    <t>Pengecatan Marka Jalan</t>
  </si>
  <si>
    <t>2. Pemeliharaan Gedung Wisma Haji</t>
  </si>
  <si>
    <t>Belanja Pemeliharaan Gedung dan Bangunan</t>
  </si>
  <si>
    <t>1. Pengecatan Taman Hutan Kota Ngegong dan Taman Hutan Kota Sukosari Jl. Tawang Bhakti</t>
  </si>
  <si>
    <t>Perbaikan Gedung dan bangunan makam pace keras</t>
  </si>
  <si>
    <t>Kegiatan Penataan Ruang Terbuka Hijau</t>
  </si>
  <si>
    <t>1. Pemeliharaan dan Perbaikan untuk Taman Winongo, Taman Pilangbango, Taman Gulun, Taman Kanigoro, Taman Demangan</t>
  </si>
  <si>
    <t>2. Pengecatan Hard Scape untuk Lap. Winongo, Lap. Pilangbango, Lap Gulun, Lap. Kanigoro, Lap. Demangan, Taman Kelun</t>
  </si>
  <si>
    <t>Kegiatan Rehabilitasi/Pemeliharaan Tempat Parkir Khusus</t>
  </si>
  <si>
    <t>Pengecatan dan Perbaikan Pagar Tempat Khusus Parkir Basuki Rahmad</t>
  </si>
  <si>
    <t>Perbaikan saluran air kotor Tempat Khusus Parkir Basuki Rahmad</t>
  </si>
  <si>
    <t>Perbaikan landasan Tempat Khusus Parkir Basuki rahmad</t>
  </si>
  <si>
    <t>Perbaikan/Paving Landasan Tempat Parkir Sepeda Motor</t>
  </si>
  <si>
    <t>Perbaikan Ringan</t>
  </si>
  <si>
    <t>Pemeliharaan Rutin Guest House</t>
  </si>
  <si>
    <t>Perbaikan RD. Walikota</t>
  </si>
  <si>
    <t>Perbaikan RD. Wakil Walikota</t>
  </si>
  <si>
    <t>Perbaikan RD. Sekretaris Daerah</t>
  </si>
  <si>
    <t>Perbaikan RD. Di Surabaya</t>
  </si>
  <si>
    <t>Pengecatan</t>
  </si>
  <si>
    <t>Belanja Jasa Konsultansi</t>
  </si>
  <si>
    <t>Perencanaan rehab saluran out let dan pintu air</t>
  </si>
  <si>
    <t>Pengawasan rehab saluran out let dan pintu air</t>
  </si>
  <si>
    <t>Pagu Anggaran</t>
  </si>
  <si>
    <t>2.  Perbaikan Lantai Lapangan Futsal</t>
  </si>
  <si>
    <t>3. Pembuatan pagar makam patihan</t>
  </si>
  <si>
    <t>4. Pembangunan pagar makam jl. Borobudur</t>
  </si>
  <si>
    <t>Pembuatan Sumur Resapan 42 unit @Rp.15.030.000,-</t>
  </si>
  <si>
    <t>HPS</t>
  </si>
  <si>
    <t>Nilai Kontrak</t>
  </si>
  <si>
    <t>%</t>
  </si>
  <si>
    <t>Sisa Pagu</t>
  </si>
  <si>
    <t>Kontrak</t>
  </si>
  <si>
    <t>Pelaksana</t>
  </si>
  <si>
    <t>JP</t>
  </si>
  <si>
    <t>Belanja Makanan dan Minuman Pasien</t>
  </si>
  <si>
    <t>Kegiatan Penyediaan Biaya Operasional dan Pemeliharaan BLUD RSUD</t>
  </si>
  <si>
    <t>Jasa Konsultansi MK Pembangunan Gedung DPRD (lanjutan)</t>
  </si>
  <si>
    <t>CV. Nutri Health</t>
  </si>
  <si>
    <t>PT. Surya Unggul Nusa Cons</t>
  </si>
  <si>
    <t>Nomor</t>
  </si>
  <si>
    <t>CV. Citra Laras Konsultan</t>
  </si>
  <si>
    <t>CV. Kautsar Susilo Abadi</t>
  </si>
  <si>
    <t>Pengawasan Pavingisasi wil Kec Kartoharjo</t>
  </si>
  <si>
    <t>Pengawasan Pavingisasi wil Kec Manguharjo</t>
  </si>
  <si>
    <t>Pengawasan Pavingisasi wil Kec Taman Zona 1</t>
  </si>
  <si>
    <t>Pengawasan Pavingisasi wil Kec Taman Zona 2</t>
  </si>
  <si>
    <t>Perencanaan pavingisasi kec kartoharjo</t>
  </si>
  <si>
    <t>Perencanaan pavingisasi kec Manguharjo</t>
  </si>
  <si>
    <t>Perencanaan pavingisasi kec Taman Zona 1</t>
  </si>
  <si>
    <t>Perencanaan pavingisasi kec Taman Zona 2</t>
  </si>
  <si>
    <t>Biaya pengawasan konsultan pemb makam 4 lokasi</t>
  </si>
  <si>
    <t>Biaya perencanaan konsultan pemb makam 4 lokasi</t>
  </si>
  <si>
    <t>Pengadaan Genset rusunawa + instalasi</t>
  </si>
  <si>
    <t>Pengadaan Pompa rusunawa + instalasi</t>
  </si>
  <si>
    <t>Pengadaan Sarpras Kantor (Paket 1) e purchase</t>
  </si>
  <si>
    <t>Pengadaan Sarpras Kantor (Paket 4)</t>
  </si>
  <si>
    <t xml:space="preserve">Biaya Perencanaan </t>
  </si>
  <si>
    <t>Awal</t>
  </si>
  <si>
    <t>Akhir</t>
  </si>
  <si>
    <t>Realisasi</t>
  </si>
  <si>
    <t>Fisik</t>
  </si>
  <si>
    <t>Keterangan</t>
  </si>
  <si>
    <t>Alamat</t>
  </si>
  <si>
    <t xml:space="preserve">PT. DUTA BHUANA  JAYA </t>
  </si>
  <si>
    <t xml:space="preserve">Jl. Jatiwangi X No. 31 Antapani / Cab. Jateng : Jl. Dahlia 4 No. 80 Palur, Kab. Karanganyar - Bandung (Kota) </t>
  </si>
  <si>
    <t xml:space="preserve"> Jl. Salak Timur I No. 11 Madiun</t>
  </si>
  <si>
    <t xml:space="preserve"> JL. WAHYU INDAH NO.20 BLOK C/I MADIUN, KEL.KELUN, KEC. KARTOHARJO </t>
  </si>
  <si>
    <t>Jl. Salak Timur I No. 11 Madiun</t>
  </si>
  <si>
    <t>JL. Nias No.15A - Madiun (Kota)</t>
  </si>
  <si>
    <t xml:space="preserve">PT. Surya Unggul Nusa Cons </t>
  </si>
  <si>
    <t xml:space="preserve">Jl. Salak Timur I No. 11 Madiun </t>
  </si>
  <si>
    <t xml:space="preserve">CV. Elemen Tiga Tiga </t>
  </si>
  <si>
    <t>Jl. KEDUNG ANYAR VI / 8 - C - Surabaya (Kota)</t>
  </si>
  <si>
    <t>PT. SURYA PRAGA</t>
  </si>
  <si>
    <t>PRAWIROTAMAN MG III/625, YOGYAKARTA</t>
  </si>
  <si>
    <t>PT. KUSUMA BANGUN KARYA</t>
  </si>
  <si>
    <t>Jl. Batoro katong IV/3 Ponorogo</t>
  </si>
  <si>
    <t xml:space="preserve">CV. Citra Laras Konsultan </t>
  </si>
  <si>
    <t>JL. WAHYU INDAH NO.20 BLOK C/I MADIUN, KEL.KELUN, KEC. KARTOHARJO - Madiun (Kota)</t>
  </si>
  <si>
    <t xml:space="preserve">CV. RIZQY AGUNG  </t>
  </si>
  <si>
    <t xml:space="preserve">Jl. Koperasi Gg. I Kel. Banjarejo Kec. Taman Kota Madiun </t>
  </si>
  <si>
    <t>CV. Amanah Jaya</t>
  </si>
  <si>
    <t>jl. serayu timur no.2 kav.2 rt.46 rw.15 kel. pandean, kec. taman, kota madiun</t>
  </si>
  <si>
    <t>CV. Sekar Arum</t>
  </si>
  <si>
    <t>JL. HUSIN PALILA NO. 14 MADIUN</t>
  </si>
  <si>
    <t>CV. BUANA RAYA</t>
  </si>
  <si>
    <t>JL.Mayjend Sungkono No.33-C - Madiun (Kota)</t>
  </si>
  <si>
    <t>CV. Mutiara Agung</t>
  </si>
  <si>
    <t>JL. PAUS NO.3 KOTA MADIUN</t>
  </si>
  <si>
    <t>PT. SETIYAKI ATMOJO PUTRO</t>
  </si>
  <si>
    <t>JL BPT SOEDONO SOUKIRDJO BLOK G NO 17 PONOROGO</t>
  </si>
  <si>
    <t>DESA BANJARSARI KEC CERME KAB GRESIK</t>
  </si>
  <si>
    <t>pt. Satwiga Mustika Naga</t>
  </si>
  <si>
    <t xml:space="preserve">Jl. Raya Geneng No. 100 Ngawi </t>
  </si>
  <si>
    <t>CV. GUNA KARYA</t>
  </si>
  <si>
    <t>Jalan Kencur no. 01 madiun -</t>
  </si>
  <si>
    <t>CV. WAHANA ENGENEERING</t>
  </si>
  <si>
    <t>JL. SALAK BARAT II NO. 22 MADIUN</t>
  </si>
  <si>
    <t>Rehab SDN 01 Madiun Lor</t>
  </si>
  <si>
    <t>Rehab SDN 01 Kartoharjo</t>
  </si>
  <si>
    <t>Rehab SDN 02 Taman</t>
  </si>
  <si>
    <t>Rehab SDN Kuncen</t>
  </si>
  <si>
    <t>Rehab SDN 03 Kartoharjo</t>
  </si>
  <si>
    <t>Rehab SDN Sukosari</t>
  </si>
  <si>
    <t>Rehab SDN Ngegong</t>
  </si>
  <si>
    <t>Rehab SMPN 5</t>
  </si>
  <si>
    <t>Rehab SMPN 10 Madiun</t>
  </si>
  <si>
    <t>Rehab SMPN 7</t>
  </si>
  <si>
    <t>Rehab SDN 02 Manisrejo</t>
  </si>
  <si>
    <t>Rehab SDN 04 Nambangan Kidul</t>
  </si>
  <si>
    <t>Rehab SMPN 8</t>
  </si>
  <si>
    <t>Rehab SMPN 9</t>
  </si>
  <si>
    <t>Rehabilitasi Bangunan TK Patihan</t>
  </si>
  <si>
    <t>Rehabilitasi Bangunan PAUD Ngegong</t>
  </si>
  <si>
    <t>proses lelang</t>
  </si>
  <si>
    <t>proses perencanaan</t>
  </si>
  <si>
    <t>2. Pembuatan pagar makam Piring Kel. Pilangbango</t>
  </si>
  <si>
    <t>CV. RIZQY AGUNG</t>
  </si>
  <si>
    <t>Jl. Koperasi Gg. I Kel. Banjarejo Kec. Taman Kota Madiun</t>
  </si>
  <si>
    <t>CV. CIPTA MANDIRI</t>
  </si>
  <si>
    <t>JL. UNTUNG SURAPATI NO. 42, KEC. GEGER, KAB. MADIUN</t>
  </si>
  <si>
    <t>PT. ANDYS KENCANA</t>
  </si>
  <si>
    <t>Jl. Raya Ngawi-Solo Km. 04 Ngawi</t>
  </si>
  <si>
    <t>PT. RAJAWALI RAYA INDONESIA</t>
  </si>
  <si>
    <t>JL. MAYJEND SUNGKONO NO. 33 A MADIUN</t>
  </si>
  <si>
    <t>cv. surya gemilang</t>
  </si>
  <si>
    <t>Ds. Banjarsari RT.06 RW.01 Kec. Madiun Kab. Madiun</t>
  </si>
  <si>
    <t>CV. B A N G K I T</t>
  </si>
  <si>
    <t>jalan.punden no.23 jiwan madiun</t>
  </si>
  <si>
    <t>CV. PANGREKSA ADI KARYA</t>
  </si>
  <si>
    <t>Jl. Towiryan 17-A - Madiun</t>
  </si>
  <si>
    <t>CV. MITRA KARYA ABADI</t>
  </si>
  <si>
    <t>Jl.Sriwibowo No. 37 Madiun</t>
  </si>
  <si>
    <t>CV.FIKRI SENTOSA</t>
  </si>
  <si>
    <t>JL. MASJID NO. 69, KEC. KARTOHARJO, MADIUN</t>
  </si>
  <si>
    <t>CV. MUFAKAT</t>
  </si>
  <si>
    <t>JL. SUKARNO - HATTA NO. 09 MADIUN</t>
  </si>
  <si>
    <t>CV CAHAYA</t>
  </si>
  <si>
    <t>JL GEDONG NO 19 BANJAREJO - Madiun</t>
  </si>
  <si>
    <t>PT. DUTA BHUANA JAYA</t>
  </si>
  <si>
    <t>Jl. Jatiwangi X No. 31 Antapani / Cab. Jateng : Jl. Dahlia 4 No. 80 Palur, Kab. Karanganyar</t>
  </si>
  <si>
    <t>JL. Nias No.15A - Madiun</t>
  </si>
  <si>
    <t>CV. CARAKA</t>
  </si>
  <si>
    <t>JL. WIRABUMI NO. 23A RT. 004 RW. 001 KEL. WINONGO KEC. MANGUHARJO KOTA MADIUN</t>
  </si>
  <si>
    <t>CV. CITRA LARAS KONSULTAN</t>
  </si>
  <si>
    <t>JL. WAHYU INDAH NO.20 BLOK C/I MADIUN, KEL.KELUN, KEC. KARTOHARJO</t>
  </si>
  <si>
    <t>Pelelangan</t>
  </si>
  <si>
    <t>15 Mar</t>
  </si>
  <si>
    <t xml:space="preserve">Belum dilaksanakan </t>
  </si>
  <si>
    <t>Proses perencanaan</t>
  </si>
  <si>
    <t>Belum dilaksanakan</t>
  </si>
  <si>
    <t>cv. Satria</t>
  </si>
  <si>
    <t>PT. Surya Unggul Nusa Consultan</t>
  </si>
  <si>
    <t>027/PPK/619/401.300/2018</t>
  </si>
  <si>
    <t>050/PPK-CK/1456/401.110/2018</t>
  </si>
  <si>
    <t>050/PPK-CK/1457/401.110/2018</t>
  </si>
  <si>
    <t>CV. PORTAL</t>
  </si>
  <si>
    <t>050/PPK/10229/401.110/2017</t>
  </si>
  <si>
    <t>CV. LAWANG IJO</t>
  </si>
  <si>
    <t>050/PPK/10225/401.110/2017</t>
  </si>
  <si>
    <t>CV. Caraka</t>
  </si>
  <si>
    <t>050/PPK-CK/1967/401.110/2018</t>
  </si>
  <si>
    <t>cv. Kautsar susilo abadi</t>
  </si>
  <si>
    <t>050/PPK/10221/401.110/2017</t>
  </si>
  <si>
    <t>CV. GADING KONSULTAN</t>
  </si>
  <si>
    <t>050/PPK-CK/1965/401.110/2018</t>
  </si>
  <si>
    <t>050/PPK/10219/401.110/2017</t>
  </si>
  <si>
    <t xml:space="preserve">CV. Caraka </t>
  </si>
  <si>
    <t>PT. SURYA UNGGUL CONS.</t>
  </si>
  <si>
    <t>050/PPK/10223/401.110/2017</t>
  </si>
  <si>
    <t>050/PPK/10227/401.110/2017</t>
  </si>
  <si>
    <t>CV. REKA CIPTA KONS.</t>
  </si>
  <si>
    <t>050/PPK/10215/401.110/2017</t>
  </si>
  <si>
    <t>27 Maret -</t>
  </si>
  <si>
    <t xml:space="preserve"> 24 Juli 2018</t>
  </si>
  <si>
    <t>PT. JAYA ABADI KONSULTAN</t>
  </si>
  <si>
    <t>050/PPK-CK/1963/401.110/2018</t>
  </si>
  <si>
    <t>050/PPK/10213/401.110/2017</t>
  </si>
  <si>
    <t>CV. ARGOPURO</t>
  </si>
  <si>
    <t>CV. AKUR KARYA KONSULTAN</t>
  </si>
  <si>
    <t>CV. ROUDOH</t>
  </si>
  <si>
    <t>050/PPK/10211/401.110/2017</t>
  </si>
  <si>
    <t>050/PPK-CK/1559/401.110/2018</t>
  </si>
  <si>
    <t>050/PPK/10241/401.110/2017</t>
  </si>
  <si>
    <t>050/PPK/10243/401.110/2017</t>
  </si>
  <si>
    <t>050/PPK/10231/401.110/2017</t>
  </si>
  <si>
    <t>050/PPK-CK/1551/401.110/2018</t>
  </si>
  <si>
    <t>050/PPK-CK/1860/401.110/2018</t>
  </si>
  <si>
    <t>PT. KIJANG WAHANA KREASI</t>
  </si>
  <si>
    <t>050/PPK/10245/401.110/2017</t>
  </si>
  <si>
    <t>050/PPK-CK/1956/401.110/2018</t>
  </si>
  <si>
    <t>050/PPK/10247/401.110/2017</t>
  </si>
  <si>
    <t>CV. NISCALA</t>
  </si>
  <si>
    <t>050/PPK/10239/401.110/2017</t>
  </si>
  <si>
    <t>PT. JAYA ABADI</t>
  </si>
  <si>
    <t>050/PPK/10237/401.110/2017</t>
  </si>
  <si>
    <t>050/PPK-CK/1953/401.110/2018</t>
  </si>
  <si>
    <t>050/PPK-CK/2361/401.110/2018</t>
  </si>
  <si>
    <t>Belum dilaksnakan</t>
  </si>
  <si>
    <t>E purchasing</t>
  </si>
  <si>
    <t>Proses lelang</t>
  </si>
  <si>
    <t>050/PPK/10255/401.110/2017</t>
  </si>
  <si>
    <t>belum</t>
  </si>
  <si>
    <t>belum dilaksanakan</t>
  </si>
  <si>
    <t>proses</t>
  </si>
  <si>
    <t>CV. Yudistira</t>
  </si>
  <si>
    <t>CV. Cahaya Biru Tama</t>
  </si>
  <si>
    <t>CV. Risky Konstruksi</t>
  </si>
  <si>
    <t>CV. Buana Raya</t>
  </si>
  <si>
    <t>CV. Dwi Karya Mandiri</t>
  </si>
  <si>
    <t>CV. Cipta Mulya</t>
  </si>
  <si>
    <t>CV. Rizal Mandiri</t>
  </si>
  <si>
    <t>CV. Adiyan Jaya Abadi</t>
  </si>
  <si>
    <t>CV. Portal Raya</t>
  </si>
  <si>
    <t>CV. Zona Karya</t>
  </si>
  <si>
    <t>cv. manfaat</t>
  </si>
  <si>
    <t>CV. Cahaya Perkasa</t>
  </si>
  <si>
    <t>CV. Reka Cipta</t>
  </si>
  <si>
    <t>cv cahaya</t>
  </si>
  <si>
    <t>PT. DIRA BINA NUSA</t>
  </si>
  <si>
    <t>050/PPK/10261/401.110/2017</t>
  </si>
  <si>
    <t>CV. KAUTSAR SUSILO ABADI</t>
  </si>
  <si>
    <t>050/PPK/10253/401.110/2017</t>
  </si>
  <si>
    <t>050/PPK/10265/401.110/2017</t>
  </si>
  <si>
    <t>050/PPK/10263/401.110/2017</t>
  </si>
  <si>
    <t>050/PPK-CK/1961/401.110/2018</t>
  </si>
  <si>
    <t>050/PPK/10257/401.110/2017</t>
  </si>
  <si>
    <t>050/PPK/10235/401.110/2017</t>
  </si>
  <si>
    <t>050/PPK-CK/1951/401.110/2018</t>
  </si>
  <si>
    <t>050/PPK-CK/2253/401.110/2018</t>
  </si>
  <si>
    <t>SDN 03 Taman</t>
  </si>
  <si>
    <t>Gedung Eks Sekolah</t>
  </si>
  <si>
    <t>SDN 01 Pandean</t>
  </si>
  <si>
    <t>SMPN 2</t>
  </si>
  <si>
    <t>Belum dilelang</t>
  </si>
  <si>
    <t>CV. Niscala Consultan</t>
  </si>
  <si>
    <t>027/PBj/159/ 401.103/2018</t>
  </si>
  <si>
    <t>027/Pbj/103/401.103/2018</t>
  </si>
  <si>
    <t>13. Pelebaran Jl. Manggar Manis</t>
  </si>
  <si>
    <t>CV. Jati Wangi</t>
  </si>
  <si>
    <t>CV. Ulung Jaya Mandiri</t>
  </si>
  <si>
    <t>CV. Pangreksa Adi Karya</t>
  </si>
  <si>
    <t>CV. Mufakat</t>
  </si>
  <si>
    <t>CV. Bangun Indonesia Global</t>
  </si>
  <si>
    <t>CV. Jati Mulya</t>
  </si>
  <si>
    <t>CV. Aulia Jaya</t>
  </si>
  <si>
    <t>CV. Portal raya</t>
  </si>
  <si>
    <t>CV. Setia Alam</t>
  </si>
  <si>
    <t>CV. Bangkit</t>
  </si>
  <si>
    <t>CV. Ulung Jaya mandiri</t>
  </si>
  <si>
    <t>CV. Arpa Perkasa</t>
  </si>
  <si>
    <t>PT. Iconesia Solusi Prioritas</t>
  </si>
  <si>
    <t>PT. Ifos Satrio Mahkota</t>
  </si>
  <si>
    <t>PT. Raawali Raya Indonesia</t>
  </si>
  <si>
    <t>PT. Kalisuruh Karsa Mandiri</t>
  </si>
  <si>
    <t>PT. Nusantara Makmur Sadhana</t>
  </si>
  <si>
    <t>CV. Mandiri Sejahtera</t>
  </si>
  <si>
    <t>Kuncoro Tri Sulistyono</t>
  </si>
  <si>
    <t>Kec. Kartoharjo</t>
  </si>
  <si>
    <t>Pavingisasi Kel Kelun</t>
  </si>
  <si>
    <t>Pavingisasi Kel Pilangbango dan Kel Kanigoro</t>
  </si>
  <si>
    <t>Pavingisasi Kel Oro-oro Ombo dan Kel Kartoharjo</t>
  </si>
  <si>
    <t>Pavingisasi Kel Rejomulyo, kel sukosari dan kel Rejomulyo</t>
  </si>
  <si>
    <t>Konstruksi Pavingisasi (Rp. 4.433.366.400,-)</t>
  </si>
  <si>
    <t>CV. Caraka Consutant</t>
  </si>
  <si>
    <t>CV. Harjuno</t>
  </si>
  <si>
    <t>Rehabilitasi Bangunan TPS (TPS Jl. Pajajaran, jl. Slamet riyadi)</t>
  </si>
  <si>
    <t>CV. Wahana Engineering</t>
  </si>
  <si>
    <t>PT. Mutiara Mitra Gemilang</t>
  </si>
  <si>
    <t>PT. Solusi Utama Konsultan</t>
  </si>
  <si>
    <t>CV. Berkah Mulya</t>
  </si>
  <si>
    <t>Pembangunan Jl. Pagu Indah- Widodo Kencono II</t>
  </si>
  <si>
    <t>Kegiatan Pemeliharan Rutin/Berkala Gedung dan Bangunan</t>
  </si>
  <si>
    <t>Tambah Daya Listrik dan Panel Baru 53.000VA dan pengecatan gedung pagar</t>
  </si>
  <si>
    <t>Belanja Pemeliharaan jalan</t>
  </si>
  <si>
    <t>Kegiatan Pemeliharaan Rutin/Berkala Gedung dan Kantor</t>
  </si>
  <si>
    <t>Pemeliharaan Gedung Wisma Haji</t>
  </si>
  <si>
    <t>5. Belanja Pemeliharaan saluran/drainase/gorong-gorong</t>
  </si>
  <si>
    <t>Belanja pengedukan saluran Kota Madiun</t>
  </si>
  <si>
    <t>Kegiatan Pemeliharaan Rumah Dinas</t>
  </si>
  <si>
    <t>Perencanaan Pengecatan Marka Jalan</t>
  </si>
  <si>
    <t>Pengawasan Pengecatan Marka Jalan</t>
  </si>
  <si>
    <t>Bagian Admnistrasi Pembangunan</t>
  </si>
  <si>
    <t>Rehab Gedung Bagian Adbang</t>
  </si>
  <si>
    <t>BPKAD</t>
  </si>
  <si>
    <t>Perbaikan Gedung Kantor</t>
  </si>
  <si>
    <t>1. Pemeliharaan dan Penataan Taman Gedung Graha Krida Praja</t>
  </si>
  <si>
    <t>- perencanaan</t>
  </si>
  <si>
    <t>- pengawasan</t>
  </si>
  <si>
    <t>5. Belanja pemeliharaan saluran/drainase/gorong-gorong</t>
  </si>
  <si>
    <t>1. Perbaikan pedestrian taman lapangan demangan</t>
  </si>
  <si>
    <t>2. Penambahan aksesoris entrance taman lapangan demangan</t>
  </si>
  <si>
    <t>CV. Kharisma Sekar Wangi</t>
  </si>
  <si>
    <t>Barang</t>
  </si>
  <si>
    <t>Jasa lainnya</t>
  </si>
  <si>
    <t>Penyelenggaraan Premi Asuransi Aset Daerah Kota madiun</t>
  </si>
  <si>
    <t>BAPENDA</t>
  </si>
  <si>
    <t>jumlah</t>
  </si>
  <si>
    <t>Kain PDH karyawan dan Karyawati Pemkot Madiun</t>
  </si>
  <si>
    <t>CV. Prima Cipta Consultant</t>
  </si>
  <si>
    <t>CV. Maharani Putri Pratama</t>
  </si>
  <si>
    <t>Proses penyusunan spec</t>
  </si>
  <si>
    <t>CV. Shadewa</t>
  </si>
  <si>
    <t>CV. Bayudha Kontraktor</t>
  </si>
  <si>
    <t>PL / E-Purchasing</t>
  </si>
  <si>
    <t>Jasa Lainnya</t>
  </si>
  <si>
    <t>Kec. Manguharjo</t>
  </si>
  <si>
    <t>Pavingisasi Kel Madiun Lor</t>
  </si>
  <si>
    <t>Pavingisasi Kel Manguharjo</t>
  </si>
  <si>
    <t>Pavingisasi Kel Pangongangan</t>
  </si>
  <si>
    <t>Pavingisasi Kel Nambangan Kidul dan Nambangan Lor</t>
  </si>
  <si>
    <t>Pavingisasi Kel Winongo, Ngegong, Patihan, Sogaten</t>
  </si>
  <si>
    <t>Kegiatan Master Plan Iluminasi Kota</t>
  </si>
  <si>
    <t>Kegiatan Penyusunan Perencanaan Pembangunan Perumahan</t>
  </si>
  <si>
    <t>Belanja Jasa Konsultansi Perencanaan</t>
  </si>
  <si>
    <t>Kec. Taman Zona 2</t>
  </si>
  <si>
    <t>Pavingisasi Kel Demangan paket 1</t>
  </si>
  <si>
    <t>Pavingisasi Kel Demangan paket 2</t>
  </si>
  <si>
    <t>Pavingisasi Kel Banjarejo</t>
  </si>
  <si>
    <t>Pavingisasi Kel Josenan paket 1</t>
  </si>
  <si>
    <t>Pavingisasi Kel Josenan dan Kuncen</t>
  </si>
  <si>
    <t>Bangunan Gedung dan kendaraan dinas</t>
  </si>
  <si>
    <t>CV. Dewanatha Jaya Mulya</t>
  </si>
  <si>
    <t>Data Paket Pengadaan Barang/Jasa Pemerintah Kota Madiun</t>
  </si>
  <si>
    <t>LELANG</t>
  </si>
  <si>
    <t>Jumlah Paket</t>
  </si>
  <si>
    <t>PL dan e-Purchasing</t>
  </si>
  <si>
    <t>JUMLAH</t>
  </si>
  <si>
    <t>Uraian</t>
  </si>
  <si>
    <t>CV. Akur Karya</t>
  </si>
  <si>
    <t>CV. Gading</t>
  </si>
  <si>
    <t>CV. Reca Cipta</t>
  </si>
  <si>
    <t>PT. KBK</t>
  </si>
  <si>
    <t>CV. Gaing</t>
  </si>
  <si>
    <t>CV. Roudoh</t>
  </si>
  <si>
    <t>CV. Portal</t>
  </si>
  <si>
    <t>CV. MAHAKARYA</t>
  </si>
  <si>
    <t xml:space="preserve">CV. PORTAL </t>
  </si>
  <si>
    <t>050/PPK-PSDA/2301 /401.110/2018</t>
  </si>
  <si>
    <t>050/PPK-PSDA/3801 /401.110/2018</t>
  </si>
  <si>
    <t>050/PPK-PSDA/1355 /401.110/2018</t>
  </si>
  <si>
    <t>CV. CIPTA NIAGA ABADI</t>
  </si>
  <si>
    <t>Jl. Tuntang No. 39 Madiun</t>
  </si>
  <si>
    <t>CV. ADI PUTRA</t>
  </si>
  <si>
    <t xml:space="preserve">JL. SARIMULYA B NO. 4 MADIUN </t>
  </si>
  <si>
    <t>CV. Swadiri</t>
  </si>
  <si>
    <t>050/PPK-PSDA/3853/ 401.110/2018</t>
  </si>
  <si>
    <t>050/PPK-PSDA/4102 /401.110/2018</t>
  </si>
  <si>
    <t>050/PPK-PSDA/1451 /401.110/2018</t>
  </si>
  <si>
    <t>050/PPK-PSDA/3001 /401.110/2018</t>
  </si>
  <si>
    <t>050/PPK-PSDA/1353 /401.110/2018</t>
  </si>
  <si>
    <t>050/PPK-PSDA/2751 /401.110/2018</t>
  </si>
  <si>
    <t>PT. JAYA RIA ENGENEERING</t>
  </si>
  <si>
    <t>050/PPK-PSDA/1352 /401.110/2018</t>
  </si>
  <si>
    <t>050/PPK-PSDA/2753 /401.110/2018</t>
  </si>
  <si>
    <t>050/PPK-PSDA/1354 /401.110/2018</t>
  </si>
  <si>
    <t>CV Delta Sarana Teknik</t>
  </si>
  <si>
    <t>Dsn Krajan RT01/02 Desa kromengan - Kecamatan Kromengan - Malang</t>
  </si>
  <si>
    <t>050/PPK-PSDA/1351 /401.110/2018</t>
  </si>
  <si>
    <t>Jl. Ikan Lodan Besar No. 38-A RT.005 RW.006 Kel. Sidomoro, Kebomas - Gresik</t>
  </si>
  <si>
    <t>DEWANATHA JAYA MULYA</t>
  </si>
  <si>
    <t>JL. CENDRAWASIH NO. 57 MADIUN</t>
  </si>
  <si>
    <t>PT BIMASAKTI UNITAMA</t>
  </si>
  <si>
    <t>Gejayan,perum puri asri A no.1-2 RT 06 RW 03 Condongcatur, depok - Sleman (Kab.)</t>
  </si>
  <si>
    <t>050/PPK-PSDA/3152 /401.110/2018</t>
  </si>
  <si>
    <t>050/PPK-PSDA/4051 /401.110/2018</t>
  </si>
  <si>
    <t>IKA Building Komplek Duta Merlin Blok. B32 Jl. Gajah Mada No.3-5 Rt.017 Rw.008 Kelurahan Petojo Utara Kecamatan Gambir Jakarta Pusat</t>
  </si>
  <si>
    <t>Rencana</t>
  </si>
  <si>
    <t>CV. Akur Karya Sentosa</t>
  </si>
  <si>
    <t>CV. Cakra Mandiri Persada</t>
  </si>
  <si>
    <t>CV. Karya Tujuh Satu</t>
  </si>
  <si>
    <t>CV. Dinar Sejahtera</t>
  </si>
  <si>
    <t>CV. Naya Kartika Mandiri</t>
  </si>
  <si>
    <t>CV. Karya Mudha</t>
  </si>
  <si>
    <t>b. Biaya Konsultan Pengawas (paket 1-5)</t>
  </si>
  <si>
    <t>b. Biaya Konsultan Pengawas (paket 6-10)</t>
  </si>
  <si>
    <t>b. Biaya Konsultan Pengawas (paket 11-15)</t>
  </si>
  <si>
    <t>b. Biaya Konsultan Pengawas Jl Pagu Indah tembus Widodo Kencono II</t>
  </si>
  <si>
    <t>PT. Total Cipta Mandiri</t>
  </si>
  <si>
    <t>CV. Dinamika Raya</t>
  </si>
  <si>
    <t>PT. Mitra Cipta Engineering</t>
  </si>
  <si>
    <t>027/PPK 1/42/401.111/2018</t>
  </si>
  <si>
    <t>027/PPK 1/11/401.111/2018</t>
  </si>
  <si>
    <t>027/PPK/14/ 401.111/ 2018</t>
  </si>
  <si>
    <t>Perencanaan Pembangunan Perumahan</t>
  </si>
  <si>
    <t>2. Perbaikan jalan setapak taman hutan kota Ngegong</t>
  </si>
  <si>
    <t>3. Pembuatan Entrance untuk Taman Hutan Kota  Jl. Tawang Bhakti</t>
  </si>
  <si>
    <t>027/PPK/17/401.111 /2018</t>
  </si>
  <si>
    <t>027/PPK2/20/  401.111/2018</t>
  </si>
  <si>
    <t>BINA SARANAHUSADA MEDIKA</t>
  </si>
  <si>
    <t>jl. ubi VII no. 3 - Surabaya</t>
  </si>
  <si>
    <t>Data Paket Lelang di Lingkungan Pemerintah Kota Madiun Tahun 2018 s/d bulan April 2018</t>
  </si>
  <si>
    <t>050/PPK-CK/2357/ 401.110/2018</t>
  </si>
  <si>
    <t>050/PPK-CK/1804/ 401.110/2018</t>
  </si>
  <si>
    <t>CV. EKA PUTRA</t>
  </si>
  <si>
    <t>JL. CAMPURSARI V/3 SOGATEN KEC. MANGUHARJO - Madiun</t>
  </si>
  <si>
    <t>porses lelang</t>
  </si>
  <si>
    <t>Kec. Taman Zona 1</t>
  </si>
  <si>
    <t>Pavingisasi Kel Taman dan Kel Pandean</t>
  </si>
  <si>
    <t>Pavingisasi Kel Manisrejo</t>
  </si>
  <si>
    <t>Pavingisasi Kel Mojorejo dan kel Kejuron</t>
  </si>
  <si>
    <t>Pembangunan Tangki Septic Komunal</t>
  </si>
  <si>
    <t>PT. Rajawali Raya Indonesia</t>
  </si>
  <si>
    <t>TK Siwi Peni Rahayu</t>
  </si>
  <si>
    <t>CV. Rajendra</t>
  </si>
  <si>
    <t>CV. Armenida</t>
  </si>
  <si>
    <t>CV. Karya Tuju Satu</t>
  </si>
  <si>
    <t>masuk ULP</t>
  </si>
  <si>
    <t>CV. Nabila Putra</t>
  </si>
  <si>
    <t>CV. Saraco Perkasa</t>
  </si>
  <si>
    <t>CV. Satria</t>
  </si>
  <si>
    <t>CV. Palillah</t>
  </si>
  <si>
    <t>1. Pembangunan Taman Hutan Kota Patihan</t>
  </si>
  <si>
    <t>Konstruksi sudah lelang</t>
  </si>
  <si>
    <t>CV. Wastu Widya</t>
  </si>
  <si>
    <t>Ds. Kecorejo RT.13/04 Kec Mejayan, Kab Madiun</t>
  </si>
  <si>
    <t>CV. Cipta Mandiri</t>
  </si>
  <si>
    <t>Jl. Untung Surapati No.42 Geger, Kab Madiun</t>
  </si>
  <si>
    <t>Jl. Sarana Mulya No.13 Madiun</t>
  </si>
  <si>
    <t>Jl. Masjid No.147 Kec. Geger Kab Madiun</t>
  </si>
  <si>
    <t>CV. Suryatama</t>
  </si>
  <si>
    <t>Jl. Tuntang No.12 Madiun</t>
  </si>
  <si>
    <t>Jl. Jati Kampir No.19, Kartoharjo Madiun</t>
  </si>
  <si>
    <t>CV. Reka Cipta Konsultan</t>
  </si>
  <si>
    <t>Jl. Raya Geneng 49 Dsn Ngegot Tambakromo, Geneng, Ngawi</t>
  </si>
  <si>
    <t>Jl. Wirabumi No.23A, Winongo Madiun</t>
  </si>
  <si>
    <t>PT. Kusuma Bangun Karya</t>
  </si>
  <si>
    <t>Jl. Batoro Katong IV/3 Ponorogo</t>
  </si>
  <si>
    <t>CV. Mahameru</t>
  </si>
  <si>
    <t>Jl. Tumapel No.17 Winongo Madiun</t>
  </si>
  <si>
    <t>PT. SUN Cons</t>
  </si>
  <si>
    <t>Jl. Salak Timur I No.11 Madiun</t>
  </si>
  <si>
    <t>Jl. Wahyu Indah No.20 Blok C/I  Kelun, Madiun</t>
  </si>
  <si>
    <t>CV. Mitra Karya Abadi</t>
  </si>
  <si>
    <t>CV. Adhitian Karsa</t>
  </si>
  <si>
    <t>CV. Tunas Jaya</t>
  </si>
  <si>
    <t>Pavingisasi Kel Tawangrejo, kel sukosari dan kel Rejomulyo</t>
  </si>
  <si>
    <t>Perum Serayu Indah Blok B-19, Pandean, Madiun</t>
  </si>
  <si>
    <t>CV. Tunas Harapan Jaya</t>
  </si>
  <si>
    <t>Jl. Trijaya III/3 Madiun</t>
  </si>
  <si>
    <t>Jl. Sriwibowo No.37 Madiun</t>
  </si>
  <si>
    <t>027/PPK4/ 63 /401.111/2018</t>
  </si>
  <si>
    <t>027/PPK4/ 69 /401.111/2018</t>
  </si>
  <si>
    <t>027/PPK4/ 67 /401.111/2018</t>
  </si>
  <si>
    <t>027/PPK4/ 65 /401.111/2018</t>
  </si>
  <si>
    <t>Jl. Niti Kusuma 42a, Demangan, Madiun</t>
  </si>
  <si>
    <t>Desa Sangen RT15 RW03 geger, Madiun</t>
  </si>
  <si>
    <t>Jl. H. Sastranegara No.01 Madiun</t>
  </si>
  <si>
    <t>Jl. P. Sudirman No.68 B Madiun</t>
  </si>
  <si>
    <t>027/PPK/31 /401.111/2018</t>
  </si>
  <si>
    <t>027/PPK/03 /401.111/2018</t>
  </si>
  <si>
    <t>027/PPK1/19 /401.111/2018</t>
  </si>
  <si>
    <t>027/PPK/11 /401.111/2018</t>
  </si>
  <si>
    <t>027/PPK2/27 /401.111/2018</t>
  </si>
  <si>
    <t>Swakelola</t>
  </si>
  <si>
    <t>027/PPK 1/13 /401.111/2018</t>
  </si>
  <si>
    <t>CV. Kusuma Abadi</t>
  </si>
  <si>
    <t>027/PPK1/17 /401.111/2018</t>
  </si>
  <si>
    <t>Pengadaan CCTV</t>
  </si>
  <si>
    <t>CV. Radhifa Bahagia Sejahetra</t>
  </si>
  <si>
    <t>027/PPK1/55 /401.111/2018</t>
  </si>
  <si>
    <t>Pengadaan dan Pemasangan AC</t>
  </si>
  <si>
    <t>Toko Anugerah Jaya</t>
  </si>
  <si>
    <t>027/PPK1/153 /401.111/2018</t>
  </si>
  <si>
    <t>Pengadaan Perlengkapan Kantor</t>
  </si>
  <si>
    <t>swakelola</t>
  </si>
  <si>
    <t>027/PPK1/185 / 401.111/ 2018</t>
  </si>
  <si>
    <t>CV. Putra Jati Pratama</t>
  </si>
  <si>
    <t>027/PPK1/134 /401.111/2018</t>
  </si>
  <si>
    <t>050/PPK-CK/2361 401.110/2018</t>
  </si>
  <si>
    <t>CV. Bintang Sakti Utama</t>
  </si>
  <si>
    <t>CV. KSA</t>
  </si>
  <si>
    <t>CV. Niscala</t>
  </si>
  <si>
    <t>CV. Metro Tama</t>
  </si>
  <si>
    <t>PT. Jaya Abadi Konsultan</t>
  </si>
  <si>
    <t>PT. Solusi Utama Const</t>
  </si>
  <si>
    <t>PT. Sun Cons</t>
  </si>
  <si>
    <t>PT. Surya Graha</t>
  </si>
  <si>
    <t>050/PPK-PSDA/4751 /401.110/2018</t>
  </si>
  <si>
    <t>CV. Lawang Ijo</t>
  </si>
  <si>
    <t>050/PPK-PSDA/ 450 /401.110/2018</t>
  </si>
  <si>
    <t>050/PPK-PSDA/ 10804 /401.110/2017</t>
  </si>
  <si>
    <t>050/PPK-PSDA/ 753 /401.110/2017</t>
  </si>
  <si>
    <t>5. Normalisasi Saluran Terate</t>
  </si>
  <si>
    <t>050/PPK-PSDA/4503 / 401.110/2018</t>
  </si>
  <si>
    <t>050/PPK-PSDA/4901 /401.110/2018</t>
  </si>
  <si>
    <t xml:space="preserve">Jl. Salak Timur I No. 11  Madiun </t>
  </si>
  <si>
    <t>CV. Guna Harsa</t>
  </si>
  <si>
    <t>050/PPK/5581 / 401.110/2018</t>
  </si>
  <si>
    <t>050/PPK-PSDA/4651 /401.110/2018</t>
  </si>
  <si>
    <t>050/PPK-PSDA/4752 /401.110/2018</t>
  </si>
  <si>
    <t>PT. Jatisono Multi Konstruksi</t>
  </si>
  <si>
    <t>PT. Satwiga Mustika Naga</t>
  </si>
  <si>
    <t>CV. Sahabat Kerja</t>
  </si>
  <si>
    <t>CV. Solusi Utama Konsultan</t>
  </si>
  <si>
    <t>PT. Mitra Cipta Engineer</t>
  </si>
  <si>
    <t>PT. Total Cipta Persada</t>
  </si>
  <si>
    <t>CV. Mulia Karya</t>
  </si>
  <si>
    <t>CV. Jan Narotama</t>
  </si>
  <si>
    <t>Jl. Panjaitan No.2B, Jururejo, Ngawi</t>
  </si>
  <si>
    <t>CV. Sumber Mulyo Perkasa</t>
  </si>
  <si>
    <t>Ds. Kebonagung RT.22 RW.07 Balerejo, Madiun</t>
  </si>
  <si>
    <t>050/PPK/ 881/ 401.110/2018</t>
  </si>
  <si>
    <t>Ds. Sambirejo RT.10 RW.03 Geger Madiun</t>
  </si>
  <si>
    <t>Perum Bumimas Blok T No.10 Mojorejo Madiun</t>
  </si>
  <si>
    <t>PT. RIS PUTRA DELTA</t>
  </si>
  <si>
    <t>Jl. Ketintang Baru XVI No.07 Surabaya</t>
  </si>
  <si>
    <t>CV. NUTRI HEALTH</t>
  </si>
  <si>
    <t>Jl. Salak Tengah V No. 11, Kel. Taman, Kec. Taman, Kota Madiun</t>
  </si>
  <si>
    <t>CV. Gita Jaya Agung</t>
  </si>
  <si>
    <t>Jl. Campursari VII/3 Sogaten Madiun</t>
  </si>
  <si>
    <t>CV. Rajawali Raya</t>
  </si>
  <si>
    <t>Jl. Raya Sambirejo No.43 Jiwan Madiun</t>
  </si>
  <si>
    <t>027/PPK/748 /401.112/2018</t>
  </si>
  <si>
    <t>Jl. Mayjen Sungkono No.33-A Madiun</t>
  </si>
  <si>
    <t>027/PPK/751 /401.112/2018</t>
  </si>
  <si>
    <t>Jl.Bulu No.10 Kartoharjo Madiun</t>
  </si>
  <si>
    <t>027/PPK/757 /401.112/2018</t>
  </si>
  <si>
    <t>027/PPK/771 /401.112/2018</t>
  </si>
  <si>
    <t>027/PPK/745 /401.112/2018</t>
  </si>
  <si>
    <t>027/PPK/754 /401.112/2018</t>
  </si>
  <si>
    <t>Jl. Mayjen Sungkono No.33-C Madiun</t>
  </si>
  <si>
    <t>027/PPK/768 /401.112/2018</t>
  </si>
  <si>
    <t>Data Paket Pengadaan Langsung dan e-purchasing di Lingkungan Pemerintah Kota Madiun s/d Bulan Juni 2018</t>
  </si>
  <si>
    <t>027/PBJ/807 /401.103/2018</t>
  </si>
  <si>
    <t>027/PBJ/805 /401.103/2018</t>
  </si>
  <si>
    <t>proses berjalan</t>
  </si>
  <si>
    <t>Paket 1 pengadaan backdrop</t>
  </si>
  <si>
    <t>Paket 2 Pengadaan alat rumah tangga e katalog</t>
  </si>
  <si>
    <t>Paket 3 pengadaan alat rumah tangga</t>
  </si>
  <si>
    <t>Pengadaan komputer jaringan dan isntalasi</t>
  </si>
  <si>
    <t>Mesin antrian dan instalasinya</t>
  </si>
  <si>
    <t>Paket cctv 16 canel dan instalsinya</t>
  </si>
  <si>
    <t>Paket 5 pengadaan alat elektronik</t>
  </si>
  <si>
    <t>paket 6 pengadaan printer dan kelengkapan e katalog</t>
  </si>
  <si>
    <t>Paket 7 pengadaan server SIM RS dan istalsinya</t>
  </si>
  <si>
    <t>Proses pelaksanaan</t>
  </si>
  <si>
    <t>PT. Deka Sari PERKASA</t>
  </si>
  <si>
    <t>027/PPK/1005/401.300/2018</t>
  </si>
  <si>
    <t>PT. Telkom indonesia</t>
  </si>
  <si>
    <t>027/ppk/1341/401.300/2018</t>
  </si>
  <si>
    <t>cv merah putih</t>
  </si>
  <si>
    <t>PT. Astagrapia</t>
  </si>
  <si>
    <t>027/ppk/822/401.300/2018</t>
  </si>
  <si>
    <t>Persipan menunggu hasil pekerjaan masterplan SIM RS</t>
  </si>
  <si>
    <t>Paket 1</t>
  </si>
  <si>
    <t>Paket 2</t>
  </si>
  <si>
    <t>Paket 3</t>
  </si>
  <si>
    <t>Paket 4</t>
  </si>
  <si>
    <t>Paket 5</t>
  </si>
  <si>
    <t>Paket 6</t>
  </si>
  <si>
    <t>Paket 7</t>
  </si>
  <si>
    <t>Paket 8</t>
  </si>
  <si>
    <t>Paket 9</t>
  </si>
  <si>
    <t>Paket 10</t>
  </si>
  <si>
    <t>CV. Adikarya Abadi</t>
  </si>
  <si>
    <t>027/PPK/74/ 401.116/2018</t>
  </si>
  <si>
    <t>Pengadaan LCD Proyektor Layar, AC, Lemari dan lemari arsip</t>
  </si>
  <si>
    <t>Pengadaan Laptop printer</t>
  </si>
  <si>
    <t>cv. Wijaya tama</t>
  </si>
  <si>
    <t>027/ppk-DLH/401.114/2018</t>
  </si>
  <si>
    <t>POT. Amtek perkasa internasional</t>
  </si>
  <si>
    <t>027/PPK-DLH/401.114/2018</t>
  </si>
  <si>
    <t>Pengadaan radio panggil</t>
  </si>
  <si>
    <t>pengadaan repeater</t>
  </si>
  <si>
    <t>CV.Jangkar mas</t>
  </si>
  <si>
    <t>Klaten</t>
  </si>
  <si>
    <t>027/ppk;DLH/10/401.114/2018</t>
  </si>
  <si>
    <t>027/ppk-dlh/31/ 401.114/2017</t>
  </si>
  <si>
    <t>cv. Marga jaya</t>
  </si>
  <si>
    <t>CV. Saka Deko arsiplano</t>
  </si>
  <si>
    <t>027/ppk-dlh/82 /401.114/2018</t>
  </si>
  <si>
    <t>PT. ASTRA international</t>
  </si>
  <si>
    <t>027/ppk-DLH/ 471.1 /301.114/2018</t>
  </si>
  <si>
    <t>Printer</t>
  </si>
  <si>
    <t>Komputer</t>
  </si>
  <si>
    <t>AC</t>
  </si>
  <si>
    <t>Barcode Reader</t>
  </si>
  <si>
    <t>Web Cam</t>
  </si>
  <si>
    <t>Sedot Debu</t>
  </si>
  <si>
    <t>Scanner</t>
  </si>
  <si>
    <t>Rak Buku 1 sisi</t>
  </si>
  <si>
    <t>Rak Buku pendek 1 sisi</t>
  </si>
  <si>
    <t>Kursi lesehan</t>
  </si>
  <si>
    <t>Tabung APAR</t>
  </si>
  <si>
    <t>Floor Pillow</t>
  </si>
  <si>
    <t>Sucses</t>
  </si>
  <si>
    <t>ud jaya abadi</t>
  </si>
  <si>
    <t>CV. Empat Sekawan</t>
  </si>
  <si>
    <t>Jl. Pondok Manis 3 No.21 Manisrejo Madiun</t>
  </si>
  <si>
    <t>PT.Cahya mitra pratama</t>
  </si>
  <si>
    <t>027/ppk/240 /401.023/2018</t>
  </si>
  <si>
    <t>CV. Talenta</t>
  </si>
  <si>
    <t>Feb</t>
  </si>
  <si>
    <t>Mar</t>
  </si>
  <si>
    <t>027/ppk/240 / 401.021/mitra/2018</t>
  </si>
  <si>
    <t>PT. Bubah Alam Lestari</t>
  </si>
  <si>
    <t>Jl. Mojo Indah A5 No.24 Madiun</t>
  </si>
  <si>
    <t>050/302/ 401.113/2018</t>
  </si>
  <si>
    <t>Jl Salak Timur I No.11 Madiun</t>
  </si>
  <si>
    <t>050/334/ 401.113/2018</t>
  </si>
  <si>
    <t>Cv. Panjaya</t>
  </si>
  <si>
    <t>027/575/ppk-Dinas Perdagangan /2018</t>
  </si>
  <si>
    <t>KONSTRUKSI</t>
  </si>
  <si>
    <t>selesai</t>
  </si>
  <si>
    <t>PERENCANAAN</t>
  </si>
  <si>
    <t>PENGAWASAN</t>
  </si>
  <si>
    <t>BARANG</t>
  </si>
  <si>
    <t>JASA LAINNYA</t>
  </si>
  <si>
    <t>CV. Kenongo Karya</t>
  </si>
  <si>
    <t>Jl. Ronggolawe No 30A - Madiun</t>
  </si>
  <si>
    <t>CV. SWADIRI</t>
  </si>
  <si>
    <t>JL. RAWA BHAKTI NO.13 MADIUN</t>
  </si>
  <si>
    <t>Yang Diundang Monev</t>
  </si>
  <si>
    <t>PT. Yosantama</t>
  </si>
  <si>
    <t>027/PBJ/1083/401.103/2018 tgl 25 juli</t>
  </si>
  <si>
    <t>027/PBJ/1085/401.103/2018 tgl 25 juli</t>
  </si>
  <si>
    <t>Data Paket Lelang di Lingkungan Pemerintah Kota Madiun Tahun 2018 s/d bulan 21 Juli 2018</t>
  </si>
  <si>
    <t>Tambah daya</t>
  </si>
  <si>
    <t>Pengecatan gedung</t>
  </si>
  <si>
    <t>CV. Makmur sejahtera</t>
  </si>
  <si>
    <t>cv putra jaya</t>
  </si>
  <si>
    <t>027/2186/401.113/2018</t>
  </si>
  <si>
    <t>cv. Shadewa</t>
  </si>
  <si>
    <t>PT. Jayanti Putri Persada</t>
  </si>
  <si>
    <t>CV. Nawa Sejahtera</t>
  </si>
  <si>
    <t>120 hari</t>
  </si>
  <si>
    <t>100 hari</t>
  </si>
  <si>
    <t>Jl. Respatimasnis II No. 12 Madiun</t>
  </si>
  <si>
    <t>Jl. Sunan Kalijogo N0. 18 Beran Ngawi</t>
  </si>
  <si>
    <t>Ds. Nglambangan Kec. Wungu Madiun</t>
  </si>
  <si>
    <t>cv. Bintang Nusantara Consultan</t>
  </si>
  <si>
    <t>Jl. Raya Palrejo No. 19 A Jombang</t>
  </si>
  <si>
    <t>jalan wahyu indah No, 20 Blok C/1 Mdn</t>
  </si>
  <si>
    <t>cv. Bola mandiri</t>
  </si>
  <si>
    <t>Perum Sambong Permai Blok T/7 Jombang</t>
  </si>
  <si>
    <t>050/2606/401.113/2018</t>
  </si>
  <si>
    <t>050/2471/401.113/2018</t>
  </si>
  <si>
    <t>DINAS PERRTANIAN DAN KETAHANAN PANGAN</t>
  </si>
  <si>
    <t>DINAS PENDIDIKAN</t>
  </si>
  <si>
    <t>DINAS PERDAGANGAN</t>
  </si>
  <si>
    <t>DINAS SOSIAL, PEMBEDAYAAN DAN PERLINDUNGAN ANAK</t>
  </si>
  <si>
    <t>BAGIAN UMUM</t>
  </si>
  <si>
    <t>BAGIAN ORGANISASI</t>
  </si>
  <si>
    <t>050/1148/401.113/2018</t>
  </si>
  <si>
    <t>050/1147/401.113/2018</t>
  </si>
  <si>
    <t>DINAS PERPUSTAKAAN DAN KEARSIPAN</t>
  </si>
  <si>
    <t>SEKRETARIAT DPRD</t>
  </si>
  <si>
    <t>DINAS PERHUBUNGAN</t>
  </si>
  <si>
    <t>DINAS LINGKUNGAN HIDUP</t>
  </si>
  <si>
    <t>DINAS PERUMAHAN DAN KAWASAN PERMUKIMAN</t>
  </si>
  <si>
    <t>DINAS PEKERJAAN UMUM DAN TATA RUANG</t>
  </si>
  <si>
    <t>dilaksanakan PL utk pengawasan SDN 01 Pandean</t>
  </si>
  <si>
    <t>dilaksanakan PL utk pengawasan SMPN 5</t>
  </si>
  <si>
    <t>CV. PUTRA JAYENGSARI</t>
  </si>
  <si>
    <t>DS. KEDONDONG RT. 05 RW. 02, KEC. KEBONSARI - Madiun (Kab.)</t>
  </si>
  <si>
    <t>ULUNG JAYA MANDIRI</t>
  </si>
  <si>
    <t xml:space="preserve">Jl. Mayjend Sungkono 111/131 Madiun </t>
  </si>
  <si>
    <t>CV.ARPA PERKASA</t>
  </si>
  <si>
    <t>Jl. Sentul No. 27, Kel. Banjarejo - Madiun</t>
  </si>
  <si>
    <t>tidak dilaksanakan</t>
  </si>
  <si>
    <t>CV.BUANA RAYA</t>
  </si>
  <si>
    <t>JL.Mayjend Sungkono No.33-C - Madiun</t>
  </si>
  <si>
    <t>CV.CAHAYA ABADI</t>
  </si>
  <si>
    <t>Perum Bumi Mas Blok W No.5 Madiun</t>
  </si>
  <si>
    <t>proses tender</t>
  </si>
  <si>
    <t>CV. DWI KARYA MANDIRI</t>
  </si>
  <si>
    <t>JL. CENDRAWASIH NO. 52 MADIUN - Madiun</t>
  </si>
  <si>
    <t>CV. JATI MULYA</t>
  </si>
  <si>
    <t>JL. RAYA SOLO NO. 247 KINCANG JIWAN MADIUN</t>
  </si>
  <si>
    <t>PT. Mutiara Rejeki Nusantara</t>
  </si>
  <si>
    <t>Jl. Mappala Komp.Pemda Blok E23 No. 31 - Makassar (Kota)</t>
  </si>
  <si>
    <t>CV. Anindya Cita Selaras</t>
  </si>
  <si>
    <t>Perum Bumiasri Sengkaling Blok DD-15 kab Malang</t>
  </si>
  <si>
    <t>PT.LEGUNDI NANO TELEMATIKA</t>
  </si>
  <si>
    <t>JL.LEGUNDI 41 A SURABAYA</t>
  </si>
  <si>
    <t>CV.SAHABAT KERJA</t>
  </si>
  <si>
    <t>Jl. Mayjend Sungkono No. 33 - A - Madiun</t>
  </si>
  <si>
    <t>050/2605/ 401.113/2018</t>
  </si>
  <si>
    <t>050/2469/ 401.113/2018</t>
  </si>
  <si>
    <t>050/2466/ 401.113/2018</t>
  </si>
  <si>
    <t>050/2463/ 401.113/2018</t>
  </si>
  <si>
    <t>027/ppk/1915/401.040/2018</t>
  </si>
  <si>
    <t xml:space="preserve">jl.pabean asri k-10 sedati sidoRJO </t>
  </si>
  <si>
    <t>027/PPK/911/401.040/2018</t>
  </si>
</sst>
</file>

<file path=xl/styles.xml><?xml version="1.0" encoding="utf-8"?>
<styleSheet xmlns="http://schemas.openxmlformats.org/spreadsheetml/2006/main">
  <numFmts count="10"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[$-409]d\-mmm\-yy;@"/>
    <numFmt numFmtId="167" formatCode="[$-409]d\-mmm;@"/>
    <numFmt numFmtId="168" formatCode="_(* #,##0.000_);_(* \(#,##0.000\);_(* &quot;-&quot;_);_(@_)"/>
    <numFmt numFmtId="169" formatCode="[$-409]d/mmm;@"/>
  </numFmts>
  <fonts count="3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174">
    <xf numFmtId="0" fontId="0" fillId="0" borderId="0" xfId="0"/>
    <xf numFmtId="41" fontId="27" fillId="0" borderId="1" xfId="1" applyFont="1" applyBorder="1"/>
    <xf numFmtId="10" fontId="27" fillId="6" borderId="8" xfId="3" applyNumberFormat="1" applyFont="1" applyFill="1" applyBorder="1" applyAlignment="1">
      <alignment vertical="top"/>
    </xf>
    <xf numFmtId="3" fontId="25" fillId="6" borderId="8" xfId="0" applyNumberFormat="1" applyFont="1" applyFill="1" applyBorder="1" applyAlignment="1">
      <alignment vertical="top"/>
    </xf>
    <xf numFmtId="0" fontId="25" fillId="2" borderId="14" xfId="0" applyFont="1" applyFill="1" applyBorder="1"/>
    <xf numFmtId="41" fontId="26" fillId="0" borderId="8" xfId="1" applyFont="1" applyBorder="1" applyAlignment="1">
      <alignment vertical="top"/>
    </xf>
    <xf numFmtId="41" fontId="25" fillId="3" borderId="1" xfId="1" applyFont="1" applyFill="1" applyBorder="1" applyAlignment="1">
      <alignment horizontal="center" vertical="center"/>
    </xf>
    <xf numFmtId="41" fontId="25" fillId="3" borderId="1" xfId="1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vertical="top"/>
    </xf>
    <xf numFmtId="41" fontId="23" fillId="0" borderId="8" xfId="1" applyFont="1" applyBorder="1"/>
    <xf numFmtId="41" fontId="23" fillId="0" borderId="8" xfId="1" applyFont="1" applyBorder="1" applyAlignment="1">
      <alignment vertical="top"/>
    </xf>
    <xf numFmtId="0" fontId="23" fillId="0" borderId="0" xfId="0" applyFont="1" applyBorder="1"/>
    <xf numFmtId="0" fontId="25" fillId="0" borderId="15" xfId="0" applyFont="1" applyBorder="1"/>
    <xf numFmtId="0" fontId="25" fillId="6" borderId="15" xfId="0" applyFont="1" applyFill="1" applyBorder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15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6" borderId="14" xfId="0" applyFont="1" applyFill="1" applyBorder="1"/>
    <xf numFmtId="0" fontId="23" fillId="6" borderId="15" xfId="0" applyFont="1" applyFill="1" applyBorder="1"/>
    <xf numFmtId="0" fontId="23" fillId="6" borderId="15" xfId="0" applyFont="1" applyFill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10" fontId="23" fillId="0" borderId="8" xfId="3" applyNumberFormat="1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41" fontId="25" fillId="3" borderId="2" xfId="1" applyFont="1" applyFill="1" applyBorder="1" applyAlignment="1">
      <alignment horizontal="center" vertical="center" wrapText="1"/>
    </xf>
    <xf numFmtId="167" fontId="25" fillId="3" borderId="1" xfId="1" applyNumberFormat="1" applyFont="1" applyFill="1" applyBorder="1" applyAlignment="1">
      <alignment horizontal="center" vertical="center"/>
    </xf>
    <xf numFmtId="168" fontId="25" fillId="3" borderId="1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/>
    <xf numFmtId="0" fontId="25" fillId="2" borderId="14" xfId="0" applyFont="1" applyFill="1" applyBorder="1" applyAlignment="1">
      <alignment vertical="top"/>
    </xf>
    <xf numFmtId="0" fontId="23" fillId="0" borderId="14" xfId="0" applyFont="1" applyBorder="1"/>
    <xf numFmtId="0" fontId="23" fillId="0" borderId="15" xfId="0" applyFont="1" applyBorder="1"/>
    <xf numFmtId="0" fontId="23" fillId="6" borderId="14" xfId="0" applyFont="1" applyFill="1" applyBorder="1" applyAlignment="1">
      <alignment vertical="top"/>
    </xf>
    <xf numFmtId="0" fontId="25" fillId="2" borderId="11" xfId="0" applyFont="1" applyFill="1" applyBorder="1" applyAlignment="1">
      <alignment vertical="top"/>
    </xf>
    <xf numFmtId="41" fontId="23" fillId="0" borderId="8" xfId="1" applyFont="1" applyBorder="1" applyAlignment="1">
      <alignment wrapText="1"/>
    </xf>
    <xf numFmtId="41" fontId="23" fillId="0" borderId="8" xfId="1" applyFont="1" applyBorder="1" applyAlignment="1">
      <alignment vertical="top" wrapText="1"/>
    </xf>
    <xf numFmtId="41" fontId="27" fillId="0" borderId="0" xfId="1" applyFont="1" applyBorder="1" applyAlignment="1">
      <alignment vertical="top"/>
    </xf>
    <xf numFmtId="3" fontId="23" fillId="0" borderId="8" xfId="0" applyNumberFormat="1" applyFont="1" applyBorder="1" applyAlignment="1">
      <alignment vertical="top" wrapText="1"/>
    </xf>
    <xf numFmtId="0" fontId="23" fillId="6" borderId="8" xfId="0" applyFont="1" applyFill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6" borderId="16" xfId="0" applyFont="1" applyFill="1" applyBorder="1" applyAlignment="1">
      <alignment vertical="top"/>
    </xf>
    <xf numFmtId="0" fontId="23" fillId="2" borderId="15" xfId="0" applyFont="1" applyFill="1" applyBorder="1" applyAlignment="1">
      <alignment vertical="top"/>
    </xf>
    <xf numFmtId="0" fontId="23" fillId="2" borderId="16" xfId="0" applyFont="1" applyFill="1" applyBorder="1" applyAlignment="1">
      <alignment vertical="top"/>
    </xf>
    <xf numFmtId="0" fontId="23" fillId="0" borderId="14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5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23" fillId="6" borderId="16" xfId="0" applyFont="1" applyFill="1" applyBorder="1"/>
    <xf numFmtId="0" fontId="23" fillId="2" borderId="15" xfId="0" applyFont="1" applyFill="1" applyBorder="1"/>
    <xf numFmtId="0" fontId="23" fillId="2" borderId="16" xfId="0" applyFont="1" applyFill="1" applyBorder="1"/>
    <xf numFmtId="0" fontId="23" fillId="0" borderId="16" xfId="0" applyFont="1" applyBorder="1"/>
    <xf numFmtId="0" fontId="23" fillId="0" borderId="14" xfId="0" applyFont="1" applyFill="1" applyBorder="1"/>
    <xf numFmtId="0" fontId="23" fillId="0" borderId="15" xfId="0" applyFont="1" applyFill="1" applyBorder="1"/>
    <xf numFmtId="0" fontId="23" fillId="0" borderId="16" xfId="0" applyFont="1" applyFill="1" applyBorder="1"/>
    <xf numFmtId="0" fontId="23" fillId="2" borderId="14" xfId="0" applyFont="1" applyFill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" xfId="0" applyFont="1" applyBorder="1"/>
    <xf numFmtId="0" fontId="23" fillId="0" borderId="3" xfId="0" applyFont="1" applyBorder="1"/>
    <xf numFmtId="0" fontId="23" fillId="0" borderId="4" xfId="0" applyFont="1" applyBorder="1"/>
    <xf numFmtId="0" fontId="23" fillId="2" borderId="12" xfId="0" applyFont="1" applyFill="1" applyBorder="1" applyAlignment="1">
      <alignment vertical="top"/>
    </xf>
    <xf numFmtId="0" fontId="23" fillId="2" borderId="13" xfId="0" applyFont="1" applyFill="1" applyBorder="1" applyAlignment="1">
      <alignment vertical="top"/>
    </xf>
    <xf numFmtId="41" fontId="23" fillId="2" borderId="7" xfId="1" applyFont="1" applyFill="1" applyBorder="1" applyAlignment="1">
      <alignment vertical="top"/>
    </xf>
    <xf numFmtId="10" fontId="23" fillId="2" borderId="7" xfId="3" applyNumberFormat="1" applyFont="1" applyFill="1" applyBorder="1" applyAlignment="1">
      <alignment vertical="top"/>
    </xf>
    <xf numFmtId="41" fontId="23" fillId="2" borderId="7" xfId="1" applyFont="1" applyFill="1" applyBorder="1" applyAlignment="1">
      <alignment vertical="top" wrapText="1"/>
    </xf>
    <xf numFmtId="167" fontId="23" fillId="2" borderId="7" xfId="1" applyNumberFormat="1" applyFont="1" applyFill="1" applyBorder="1" applyAlignment="1">
      <alignment vertical="top"/>
    </xf>
    <xf numFmtId="168" fontId="23" fillId="2" borderId="7" xfId="1" applyNumberFormat="1" applyFont="1" applyFill="1" applyBorder="1" applyAlignment="1">
      <alignment vertical="top"/>
    </xf>
    <xf numFmtId="41" fontId="23" fillId="6" borderId="8" xfId="1" applyFont="1" applyFill="1" applyBorder="1" applyAlignment="1">
      <alignment vertical="top"/>
    </xf>
    <xf numFmtId="10" fontId="23" fillId="6" borderId="8" xfId="3" applyNumberFormat="1" applyFont="1" applyFill="1" applyBorder="1" applyAlignment="1">
      <alignment vertical="top"/>
    </xf>
    <xf numFmtId="41" fontId="23" fillId="6" borderId="8" xfId="1" applyFont="1" applyFill="1" applyBorder="1" applyAlignment="1">
      <alignment vertical="top" wrapText="1"/>
    </xf>
    <xf numFmtId="167" fontId="23" fillId="6" borderId="8" xfId="1" applyNumberFormat="1" applyFont="1" applyFill="1" applyBorder="1" applyAlignment="1">
      <alignment vertical="top"/>
    </xf>
    <xf numFmtId="168" fontId="23" fillId="6" borderId="8" xfId="1" applyNumberFormat="1" applyFont="1" applyFill="1" applyBorder="1" applyAlignment="1">
      <alignment vertical="top"/>
    </xf>
    <xf numFmtId="167" fontId="23" fillId="0" borderId="8" xfId="1" applyNumberFormat="1" applyFont="1" applyBorder="1" applyAlignment="1">
      <alignment vertical="top"/>
    </xf>
    <xf numFmtId="168" fontId="23" fillId="0" borderId="8" xfId="1" applyNumberFormat="1" applyFont="1" applyBorder="1" applyAlignment="1">
      <alignment vertical="top"/>
    </xf>
    <xf numFmtId="41" fontId="23" fillId="5" borderId="8" xfId="1" applyFont="1" applyFill="1" applyBorder="1" applyAlignment="1">
      <alignment vertical="top"/>
    </xf>
    <xf numFmtId="10" fontId="23" fillId="5" borderId="8" xfId="3" applyNumberFormat="1" applyFont="1" applyFill="1" applyBorder="1" applyAlignment="1">
      <alignment vertical="top"/>
    </xf>
    <xf numFmtId="41" fontId="23" fillId="5" borderId="8" xfId="1" applyFont="1" applyFill="1" applyBorder="1" applyAlignment="1">
      <alignment vertical="top" wrapText="1"/>
    </xf>
    <xf numFmtId="167" fontId="23" fillId="5" borderId="8" xfId="1" applyNumberFormat="1" applyFont="1" applyFill="1" applyBorder="1" applyAlignment="1">
      <alignment vertical="top"/>
    </xf>
    <xf numFmtId="168" fontId="23" fillId="5" borderId="8" xfId="1" applyNumberFormat="1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41" fontId="23" fillId="0" borderId="0" xfId="1" applyFont="1"/>
    <xf numFmtId="10" fontId="23" fillId="0" borderId="0" xfId="3" applyNumberFormat="1" applyFont="1"/>
    <xf numFmtId="41" fontId="23" fillId="0" borderId="0" xfId="1" applyFont="1" applyAlignment="1">
      <alignment wrapText="1"/>
    </xf>
    <xf numFmtId="167" fontId="23" fillId="0" borderId="0" xfId="1" applyNumberFormat="1" applyFont="1"/>
    <xf numFmtId="168" fontId="23" fillId="0" borderId="0" xfId="1" applyNumberFormat="1" applyFont="1"/>
    <xf numFmtId="164" fontId="23" fillId="2" borderId="0" xfId="2" applyNumberFormat="1" applyFont="1" applyFill="1" applyAlignment="1">
      <alignment horizontal="center" vertical="top"/>
    </xf>
    <xf numFmtId="0" fontId="23" fillId="2" borderId="0" xfId="0" applyFont="1" applyFill="1" applyAlignment="1">
      <alignment vertical="top"/>
    </xf>
    <xf numFmtId="0" fontId="23" fillId="5" borderId="0" xfId="0" applyFont="1" applyFill="1" applyAlignment="1">
      <alignment horizontal="center" vertical="top"/>
    </xf>
    <xf numFmtId="0" fontId="23" fillId="4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top"/>
    </xf>
    <xf numFmtId="41" fontId="23" fillId="0" borderId="0" xfId="0" applyNumberFormat="1" applyFont="1" applyAlignment="1">
      <alignment vertical="top"/>
    </xf>
    <xf numFmtId="0" fontId="23" fillId="5" borderId="0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41" fontId="23" fillId="5" borderId="0" xfId="1" applyFont="1" applyFill="1" applyBorder="1" applyAlignment="1">
      <alignment vertical="top"/>
    </xf>
    <xf numFmtId="41" fontId="23" fillId="4" borderId="0" xfId="1" applyFont="1" applyFill="1" applyBorder="1" applyAlignment="1">
      <alignment vertical="top"/>
    </xf>
    <xf numFmtId="41" fontId="23" fillId="6" borderId="0" xfId="1" applyFont="1" applyFill="1" applyBorder="1" applyAlignment="1">
      <alignment vertical="top"/>
    </xf>
    <xf numFmtId="41" fontId="23" fillId="5" borderId="0" xfId="1" applyFont="1" applyFill="1" applyBorder="1" applyAlignment="1">
      <alignment horizontal="center" vertical="top"/>
    </xf>
    <xf numFmtId="41" fontId="23" fillId="4" borderId="0" xfId="1" applyFont="1" applyFill="1" applyBorder="1" applyAlignment="1">
      <alignment horizontal="center" vertical="top"/>
    </xf>
    <xf numFmtId="41" fontId="23" fillId="0" borderId="0" xfId="1" applyFont="1" applyBorder="1" applyAlignment="1">
      <alignment horizontal="center" vertical="top"/>
    </xf>
    <xf numFmtId="41" fontId="23" fillId="0" borderId="0" xfId="1" applyFont="1" applyBorder="1" applyAlignment="1">
      <alignment vertical="top"/>
    </xf>
    <xf numFmtId="41" fontId="23" fillId="2" borderId="15" xfId="1" applyFont="1" applyFill="1" applyBorder="1" applyAlignment="1">
      <alignment vertical="top"/>
    </xf>
    <xf numFmtId="41" fontId="23" fillId="2" borderId="8" xfId="1" applyFont="1" applyFill="1" applyBorder="1" applyAlignment="1">
      <alignment vertical="top"/>
    </xf>
    <xf numFmtId="10" fontId="23" fillId="2" borderId="16" xfId="3" applyNumberFormat="1" applyFont="1" applyFill="1" applyBorder="1" applyAlignment="1">
      <alignment vertical="top"/>
    </xf>
    <xf numFmtId="41" fontId="23" fillId="2" borderId="8" xfId="1" applyFont="1" applyFill="1" applyBorder="1" applyAlignment="1">
      <alignment vertical="top" wrapText="1"/>
    </xf>
    <xf numFmtId="167" fontId="23" fillId="2" borderId="8" xfId="1" applyNumberFormat="1" applyFont="1" applyFill="1" applyBorder="1" applyAlignment="1">
      <alignment vertical="top"/>
    </xf>
    <xf numFmtId="168" fontId="23" fillId="2" borderId="8" xfId="1" applyNumberFormat="1" applyFont="1" applyFill="1" applyBorder="1" applyAlignment="1">
      <alignment vertical="top"/>
    </xf>
    <xf numFmtId="41" fontId="23" fillId="2" borderId="0" xfId="1" applyFont="1" applyFill="1" applyBorder="1" applyAlignment="1">
      <alignment vertical="top"/>
    </xf>
    <xf numFmtId="0" fontId="23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vertical="top"/>
    </xf>
    <xf numFmtId="167" fontId="23" fillId="0" borderId="8" xfId="0" applyNumberFormat="1" applyFont="1" applyBorder="1" applyAlignment="1">
      <alignment vertical="top"/>
    </xf>
    <xf numFmtId="168" fontId="23" fillId="0" borderId="8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41" fontId="23" fillId="0" borderId="8" xfId="1" applyFont="1" applyFill="1" applyBorder="1" applyAlignment="1">
      <alignment vertical="top"/>
    </xf>
    <xf numFmtId="10" fontId="23" fillId="0" borderId="8" xfId="3" applyNumberFormat="1" applyFont="1" applyFill="1" applyBorder="1" applyAlignment="1">
      <alignment vertical="top"/>
    </xf>
    <xf numFmtId="41" fontId="23" fillId="0" borderId="8" xfId="1" applyFont="1" applyFill="1" applyBorder="1" applyAlignment="1">
      <alignment vertical="top" wrapText="1"/>
    </xf>
    <xf numFmtId="167" fontId="23" fillId="0" borderId="8" xfId="1" applyNumberFormat="1" applyFont="1" applyFill="1" applyBorder="1" applyAlignment="1">
      <alignment vertical="top"/>
    </xf>
    <xf numFmtId="168" fontId="23" fillId="0" borderId="8" xfId="1" applyNumberFormat="1" applyFont="1" applyFill="1" applyBorder="1" applyAlignment="1">
      <alignment vertical="top"/>
    </xf>
    <xf numFmtId="41" fontId="23" fillId="0" borderId="0" xfId="1" applyFont="1" applyFill="1" applyBorder="1" applyAlignment="1">
      <alignment vertical="top"/>
    </xf>
    <xf numFmtId="10" fontId="23" fillId="2" borderId="8" xfId="3" applyNumberFormat="1" applyFont="1" applyFill="1" applyBorder="1" applyAlignment="1">
      <alignment vertical="top"/>
    </xf>
    <xf numFmtId="3" fontId="23" fillId="6" borderId="8" xfId="0" applyNumberFormat="1" applyFont="1" applyFill="1" applyBorder="1" applyAlignment="1">
      <alignment vertical="top"/>
    </xf>
    <xf numFmtId="3" fontId="23" fillId="6" borderId="8" xfId="0" applyNumberFormat="1" applyFont="1" applyFill="1" applyBorder="1" applyAlignment="1">
      <alignment vertical="top" wrapText="1"/>
    </xf>
    <xf numFmtId="167" fontId="23" fillId="6" borderId="8" xfId="0" applyNumberFormat="1" applyFont="1" applyFill="1" applyBorder="1" applyAlignment="1">
      <alignment vertical="top"/>
    </xf>
    <xf numFmtId="168" fontId="23" fillId="6" borderId="8" xfId="0" applyNumberFormat="1" applyFont="1" applyFill="1" applyBorder="1" applyAlignment="1">
      <alignment vertical="top"/>
    </xf>
    <xf numFmtId="41" fontId="23" fillId="6" borderId="0" xfId="0" applyNumberFormat="1" applyFont="1" applyFill="1" applyAlignment="1">
      <alignment vertical="top"/>
    </xf>
    <xf numFmtId="3" fontId="23" fillId="6" borderId="0" xfId="0" applyNumberFormat="1" applyFont="1" applyFill="1" applyBorder="1" applyAlignment="1">
      <alignment vertical="top"/>
    </xf>
    <xf numFmtId="0" fontId="23" fillId="0" borderId="0" xfId="0" applyFont="1" applyAlignment="1">
      <alignment horizontal="center" vertical="top"/>
    </xf>
    <xf numFmtId="0" fontId="23" fillId="6" borderId="0" xfId="0" applyFont="1" applyFill="1" applyBorder="1" applyAlignment="1">
      <alignment vertical="top" wrapText="1"/>
    </xf>
    <xf numFmtId="0" fontId="23" fillId="3" borderId="0" xfId="0" applyFont="1" applyFill="1" applyAlignment="1">
      <alignment horizontal="center" vertical="top"/>
    </xf>
    <xf numFmtId="0" fontId="23" fillId="3" borderId="0" xfId="0" applyFont="1" applyFill="1" applyBorder="1" applyAlignment="1">
      <alignment horizontal="center" vertical="top"/>
    </xf>
    <xf numFmtId="3" fontId="23" fillId="5" borderId="0" xfId="0" applyNumberFormat="1" applyFont="1" applyFill="1" applyBorder="1" applyAlignment="1">
      <alignment vertical="top"/>
    </xf>
    <xf numFmtId="167" fontId="23" fillId="6" borderId="8" xfId="4" applyNumberFormat="1" applyFont="1" applyFill="1" applyBorder="1" applyAlignment="1">
      <alignment vertical="top"/>
    </xf>
    <xf numFmtId="167" fontId="23" fillId="6" borderId="8" xfId="0" applyNumberFormat="1" applyFont="1" applyFill="1" applyBorder="1" applyAlignment="1">
      <alignment horizontal="right" vertical="top" wrapText="1"/>
    </xf>
    <xf numFmtId="167" fontId="23" fillId="6" borderId="8" xfId="0" applyNumberFormat="1" applyFont="1" applyFill="1" applyBorder="1" applyAlignment="1">
      <alignment vertical="top" wrapText="1"/>
    </xf>
    <xf numFmtId="165" fontId="23" fillId="6" borderId="8" xfId="1" applyNumberFormat="1" applyFont="1" applyFill="1" applyBorder="1" applyAlignment="1">
      <alignment horizontal="center" vertical="top"/>
    </xf>
    <xf numFmtId="166" fontId="25" fillId="6" borderId="8" xfId="0" applyNumberFormat="1" applyFont="1" applyFill="1" applyBorder="1" applyAlignment="1">
      <alignment horizontal="center" vertical="top" wrapText="1"/>
    </xf>
    <xf numFmtId="166" fontId="28" fillId="6" borderId="8" xfId="0" applyNumberFormat="1" applyFont="1" applyFill="1" applyBorder="1" applyAlignment="1">
      <alignment horizontal="center" vertical="top" wrapText="1"/>
    </xf>
    <xf numFmtId="166" fontId="29" fillId="0" borderId="8" xfId="0" applyNumberFormat="1" applyFont="1" applyFill="1" applyBorder="1" applyAlignment="1">
      <alignment horizontal="center" vertical="top" wrapText="1"/>
    </xf>
    <xf numFmtId="165" fontId="23" fillId="0" borderId="8" xfId="1" applyNumberFormat="1" applyFont="1" applyFill="1" applyBorder="1" applyAlignment="1">
      <alignment horizontal="center" vertical="top"/>
    </xf>
    <xf numFmtId="3" fontId="23" fillId="0" borderId="8" xfId="0" applyNumberFormat="1" applyFont="1" applyBorder="1"/>
    <xf numFmtId="10" fontId="23" fillId="0" borderId="8" xfId="3" applyNumberFormat="1" applyFont="1" applyBorder="1"/>
    <xf numFmtId="3" fontId="23" fillId="0" borderId="8" xfId="0" applyNumberFormat="1" applyFont="1" applyBorder="1" applyAlignment="1">
      <alignment wrapText="1"/>
    </xf>
    <xf numFmtId="167" fontId="23" fillId="0" borderId="8" xfId="0" applyNumberFormat="1" applyFont="1" applyBorder="1"/>
    <xf numFmtId="168" fontId="23" fillId="0" borderId="8" xfId="0" applyNumberFormat="1" applyFont="1" applyBorder="1"/>
    <xf numFmtId="41" fontId="23" fillId="0" borderId="0" xfId="0" applyNumberFormat="1" applyFont="1"/>
    <xf numFmtId="3" fontId="23" fillId="0" borderId="0" xfId="0" applyNumberFormat="1" applyFont="1" applyBorder="1"/>
    <xf numFmtId="0" fontId="23" fillId="5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6" borderId="8" xfId="0" applyNumberFormat="1" applyFont="1" applyFill="1" applyBorder="1"/>
    <xf numFmtId="10" fontId="23" fillId="6" borderId="8" xfId="3" applyNumberFormat="1" applyFont="1" applyFill="1" applyBorder="1"/>
    <xf numFmtId="3" fontId="23" fillId="6" borderId="8" xfId="0" applyNumberFormat="1" applyFont="1" applyFill="1" applyBorder="1" applyAlignment="1">
      <alignment wrapText="1"/>
    </xf>
    <xf numFmtId="167" fontId="23" fillId="6" borderId="8" xfId="0" applyNumberFormat="1" applyFont="1" applyFill="1" applyBorder="1"/>
    <xf numFmtId="168" fontId="23" fillId="6" borderId="8" xfId="0" applyNumberFormat="1" applyFont="1" applyFill="1" applyBorder="1"/>
    <xf numFmtId="3" fontId="23" fillId="6" borderId="0" xfId="0" applyNumberFormat="1" applyFont="1" applyFill="1" applyBorder="1"/>
    <xf numFmtId="41" fontId="23" fillId="6" borderId="8" xfId="1" applyFont="1" applyFill="1" applyBorder="1"/>
    <xf numFmtId="41" fontId="23" fillId="6" borderId="8" xfId="1" applyFont="1" applyFill="1" applyBorder="1" applyAlignment="1">
      <alignment wrapText="1"/>
    </xf>
    <xf numFmtId="167" fontId="23" fillId="6" borderId="8" xfId="1" applyNumberFormat="1" applyFont="1" applyFill="1" applyBorder="1"/>
    <xf numFmtId="41" fontId="23" fillId="6" borderId="0" xfId="1" applyFont="1" applyFill="1" applyBorder="1"/>
    <xf numFmtId="167" fontId="23" fillId="0" borderId="8" xfId="1" applyNumberFormat="1" applyFont="1" applyBorder="1"/>
    <xf numFmtId="168" fontId="23" fillId="0" borderId="8" xfId="1" applyNumberFormat="1" applyFont="1" applyBorder="1"/>
    <xf numFmtId="41" fontId="23" fillId="0" borderId="0" xfId="1" applyFont="1" applyBorder="1"/>
    <xf numFmtId="41" fontId="23" fillId="2" borderId="15" xfId="1" applyFont="1" applyFill="1" applyBorder="1"/>
    <xf numFmtId="41" fontId="23" fillId="2" borderId="8" xfId="1" applyFont="1" applyFill="1" applyBorder="1"/>
    <xf numFmtId="10" fontId="23" fillId="2" borderId="8" xfId="3" applyNumberFormat="1" applyFont="1" applyFill="1" applyBorder="1"/>
    <xf numFmtId="41" fontId="23" fillId="2" borderId="8" xfId="1" applyFont="1" applyFill="1" applyBorder="1" applyAlignment="1">
      <alignment wrapText="1"/>
    </xf>
    <xf numFmtId="167" fontId="23" fillId="2" borderId="8" xfId="1" applyNumberFormat="1" applyFont="1" applyFill="1" applyBorder="1"/>
    <xf numFmtId="168" fontId="23" fillId="2" borderId="8" xfId="1" applyNumberFormat="1" applyFont="1" applyFill="1" applyBorder="1"/>
    <xf numFmtId="41" fontId="23" fillId="2" borderId="0" xfId="1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3" fillId="2" borderId="0" xfId="0" applyFont="1" applyFill="1"/>
    <xf numFmtId="3" fontId="23" fillId="0" borderId="15" xfId="0" applyNumberFormat="1" applyFont="1" applyBorder="1" applyAlignment="1">
      <alignment vertical="top"/>
    </xf>
    <xf numFmtId="41" fontId="23" fillId="0" borderId="15" xfId="1" applyFont="1" applyFill="1" applyBorder="1" applyAlignment="1">
      <alignment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/>
    <xf numFmtId="3" fontId="23" fillId="0" borderId="15" xfId="0" applyNumberFormat="1" applyFont="1" applyFill="1" applyBorder="1" applyAlignment="1">
      <alignment vertical="top"/>
    </xf>
    <xf numFmtId="3" fontId="23" fillId="0" borderId="8" xfId="0" applyNumberFormat="1" applyFont="1" applyFill="1" applyBorder="1" applyAlignment="1">
      <alignment vertical="top"/>
    </xf>
    <xf numFmtId="3" fontId="23" fillId="0" borderId="8" xfId="0" applyNumberFormat="1" applyFont="1" applyFill="1" applyBorder="1" applyAlignment="1">
      <alignment vertical="top" wrapText="1"/>
    </xf>
    <xf numFmtId="167" fontId="23" fillId="0" borderId="8" xfId="0" applyNumberFormat="1" applyFont="1" applyFill="1" applyBorder="1" applyAlignment="1">
      <alignment vertical="top"/>
    </xf>
    <xf numFmtId="168" fontId="23" fillId="0" borderId="8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41" fontId="23" fillId="0" borderId="15" xfId="1" applyFont="1" applyBorder="1" applyAlignment="1">
      <alignment vertical="top"/>
    </xf>
    <xf numFmtId="41" fontId="23" fillId="0" borderId="16" xfId="1" applyFont="1" applyBorder="1" applyAlignment="1">
      <alignment vertical="top"/>
    </xf>
    <xf numFmtId="3" fontId="23" fillId="0" borderId="16" xfId="0" applyNumberFormat="1" applyFont="1" applyBorder="1" applyAlignment="1">
      <alignment vertical="top"/>
    </xf>
    <xf numFmtId="41" fontId="23" fillId="5" borderId="0" xfId="1" applyFont="1" applyFill="1" applyBorder="1"/>
    <xf numFmtId="3" fontId="23" fillId="0" borderId="15" xfId="0" applyNumberFormat="1" applyFont="1" applyBorder="1"/>
    <xf numFmtId="3" fontId="23" fillId="6" borderId="15" xfId="0" applyNumberFormat="1" applyFont="1" applyFill="1" applyBorder="1"/>
    <xf numFmtId="41" fontId="23" fillId="6" borderId="0" xfId="0" applyNumberFormat="1" applyFont="1" applyFill="1"/>
    <xf numFmtId="41" fontId="23" fillId="0" borderId="15" xfId="1" applyFont="1" applyBorder="1"/>
    <xf numFmtId="41" fontId="23" fillId="0" borderId="15" xfId="1" applyFont="1" applyFill="1" applyBorder="1"/>
    <xf numFmtId="41" fontId="23" fillId="0" borderId="8" xfId="1" applyFont="1" applyFill="1" applyBorder="1"/>
    <xf numFmtId="10" fontId="23" fillId="0" borderId="8" xfId="3" applyNumberFormat="1" applyFont="1" applyFill="1" applyBorder="1"/>
    <xf numFmtId="41" fontId="23" fillId="0" borderId="8" xfId="1" applyFont="1" applyFill="1" applyBorder="1" applyAlignment="1">
      <alignment wrapText="1"/>
    </xf>
    <xf numFmtId="167" fontId="23" fillId="0" borderId="8" xfId="1" applyNumberFormat="1" applyFont="1" applyFill="1" applyBorder="1"/>
    <xf numFmtId="168" fontId="23" fillId="0" borderId="8" xfId="1" applyNumberFormat="1" applyFont="1" applyFill="1" applyBorder="1"/>
    <xf numFmtId="41" fontId="23" fillId="0" borderId="0" xfId="1" applyFont="1" applyFill="1" applyBorder="1"/>
    <xf numFmtId="0" fontId="23" fillId="5" borderId="0" xfId="0" applyFont="1" applyFill="1" applyBorder="1" applyAlignment="1">
      <alignment vertical="top"/>
    </xf>
    <xf numFmtId="164" fontId="23" fillId="0" borderId="16" xfId="2" applyNumberFormat="1" applyFont="1" applyBorder="1" applyAlignment="1">
      <alignment vertical="top"/>
    </xf>
    <xf numFmtId="164" fontId="23" fillId="0" borderId="0" xfId="2" applyNumberFormat="1" applyFont="1" applyBorder="1" applyAlignment="1">
      <alignment vertical="top"/>
    </xf>
    <xf numFmtId="41" fontId="23" fillId="0" borderId="18" xfId="1" applyFont="1" applyBorder="1"/>
    <xf numFmtId="41" fontId="23" fillId="0" borderId="9" xfId="1" applyFont="1" applyBorder="1"/>
    <xf numFmtId="10" fontId="23" fillId="0" borderId="9" xfId="3" applyNumberFormat="1" applyFont="1" applyBorder="1"/>
    <xf numFmtId="41" fontId="23" fillId="0" borderId="9" xfId="1" applyFont="1" applyBorder="1" applyAlignment="1">
      <alignment wrapText="1"/>
    </xf>
    <xf numFmtId="167" fontId="23" fillId="0" borderId="9" xfId="1" applyNumberFormat="1" applyFont="1" applyBorder="1"/>
    <xf numFmtId="168" fontId="23" fillId="0" borderId="9" xfId="1" applyNumberFormat="1" applyFont="1" applyBorder="1"/>
    <xf numFmtId="164" fontId="23" fillId="0" borderId="3" xfId="2" applyNumberFormat="1" applyFont="1" applyBorder="1" applyAlignment="1">
      <alignment horizontal="center"/>
    </xf>
    <xf numFmtId="41" fontId="23" fillId="0" borderId="1" xfId="1" applyFont="1" applyBorder="1"/>
    <xf numFmtId="10" fontId="23" fillId="0" borderId="1" xfId="3" applyNumberFormat="1" applyFont="1" applyBorder="1"/>
    <xf numFmtId="41" fontId="23" fillId="0" borderId="1" xfId="1" applyFont="1" applyBorder="1" applyAlignment="1">
      <alignment wrapText="1"/>
    </xf>
    <xf numFmtId="167" fontId="23" fillId="0" borderId="1" xfId="1" applyNumberFormat="1" applyFont="1" applyBorder="1"/>
    <xf numFmtId="168" fontId="23" fillId="0" borderId="1" xfId="1" applyNumberFormat="1" applyFont="1" applyBorder="1"/>
    <xf numFmtId="164" fontId="23" fillId="0" borderId="0" xfId="2" applyNumberFormat="1" applyFont="1" applyAlignment="1">
      <alignment horizontal="center"/>
    </xf>
    <xf numFmtId="164" fontId="23" fillId="5" borderId="0" xfId="2" applyNumberFormat="1" applyFont="1" applyFill="1" applyAlignment="1">
      <alignment horizontal="center"/>
    </xf>
    <xf numFmtId="164" fontId="23" fillId="4" borderId="0" xfId="2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10" fontId="23" fillId="0" borderId="0" xfId="3" applyNumberFormat="1" applyFont="1" applyAlignment="1">
      <alignment horizontal="center"/>
    </xf>
    <xf numFmtId="164" fontId="23" fillId="0" borderId="0" xfId="0" applyNumberFormat="1" applyFont="1" applyAlignment="1">
      <alignment horizont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4" fontId="23" fillId="0" borderId="0" xfId="0" applyNumberFormat="1" applyFont="1"/>
    <xf numFmtId="41" fontId="22" fillId="0" borderId="8" xfId="1" applyFont="1" applyBorder="1"/>
    <xf numFmtId="0" fontId="23" fillId="0" borderId="0" xfId="1" applyNumberFormat="1" applyFont="1"/>
    <xf numFmtId="0" fontId="23" fillId="2" borderId="13" xfId="1" applyNumberFormat="1" applyFont="1" applyFill="1" applyBorder="1" applyAlignment="1">
      <alignment vertical="top"/>
    </xf>
    <xf numFmtId="0" fontId="23" fillId="6" borderId="8" xfId="1" applyNumberFormat="1" applyFont="1" applyFill="1" applyBorder="1" applyAlignment="1">
      <alignment vertical="top"/>
    </xf>
    <xf numFmtId="0" fontId="23" fillId="6" borderId="8" xfId="1" applyNumberFormat="1" applyFont="1" applyFill="1" applyBorder="1" applyAlignment="1">
      <alignment vertical="top" wrapText="1"/>
    </xf>
    <xf numFmtId="0" fontId="23" fillId="0" borderId="8" xfId="1" applyNumberFormat="1" applyFont="1" applyBorder="1" applyAlignment="1">
      <alignment vertical="top"/>
    </xf>
    <xf numFmtId="0" fontId="23" fillId="2" borderId="8" xfId="1" applyNumberFormat="1" applyFont="1" applyFill="1" applyBorder="1" applyAlignment="1">
      <alignment vertical="top"/>
    </xf>
    <xf numFmtId="0" fontId="23" fillId="0" borderId="8" xfId="0" applyNumberFormat="1" applyFont="1" applyBorder="1" applyAlignment="1">
      <alignment vertical="top"/>
    </xf>
    <xf numFmtId="0" fontId="23" fillId="0" borderId="8" xfId="1" applyNumberFormat="1" applyFont="1" applyFill="1" applyBorder="1" applyAlignment="1">
      <alignment vertical="top"/>
    </xf>
    <xf numFmtId="0" fontId="23" fillId="0" borderId="8" xfId="0" applyNumberFormat="1" applyFont="1" applyBorder="1" applyAlignment="1">
      <alignment vertical="top" wrapText="1"/>
    </xf>
    <xf numFmtId="0" fontId="23" fillId="6" borderId="8" xfId="0" applyNumberFormat="1" applyFont="1" applyFill="1" applyBorder="1" applyAlignment="1">
      <alignment vertical="top"/>
    </xf>
    <xf numFmtId="0" fontId="23" fillId="6" borderId="8" xfId="0" applyNumberFormat="1" applyFont="1" applyFill="1" applyBorder="1" applyAlignment="1">
      <alignment vertical="top" wrapText="1"/>
    </xf>
    <xf numFmtId="0" fontId="28" fillId="6" borderId="8" xfId="0" applyNumberFormat="1" applyFont="1" applyFill="1" applyBorder="1" applyAlignment="1">
      <alignment horizontal="center" vertical="top" wrapText="1"/>
    </xf>
    <xf numFmtId="0" fontId="29" fillId="0" borderId="8" xfId="0" applyNumberFormat="1" applyFont="1" applyFill="1" applyBorder="1" applyAlignment="1">
      <alignment horizontal="center" vertical="top" wrapText="1"/>
    </xf>
    <xf numFmtId="0" fontId="28" fillId="0" borderId="8" xfId="0" applyNumberFormat="1" applyFont="1" applyFill="1" applyBorder="1" applyAlignment="1">
      <alignment horizontal="center" vertical="top" wrapText="1"/>
    </xf>
    <xf numFmtId="0" fontId="23" fillId="0" borderId="8" xfId="0" applyNumberFormat="1" applyFont="1" applyBorder="1"/>
    <xf numFmtId="0" fontId="23" fillId="6" borderId="8" xfId="0" applyNumberFormat="1" applyFont="1" applyFill="1" applyBorder="1"/>
    <xf numFmtId="0" fontId="23" fillId="6" borderId="8" xfId="1" applyNumberFormat="1" applyFont="1" applyFill="1" applyBorder="1"/>
    <xf numFmtId="0" fontId="23" fillId="0" borderId="8" xfId="1" applyNumberFormat="1" applyFont="1" applyBorder="1"/>
    <xf numFmtId="0" fontId="23" fillId="2" borderId="8" xfId="1" applyNumberFormat="1" applyFont="1" applyFill="1" applyBorder="1"/>
    <xf numFmtId="0" fontId="23" fillId="0" borderId="8" xfId="0" applyNumberFormat="1" applyFont="1" applyFill="1" applyBorder="1" applyAlignment="1">
      <alignment vertical="top"/>
    </xf>
    <xf numFmtId="0" fontId="23" fillId="0" borderId="8" xfId="1" applyNumberFormat="1" applyFont="1" applyFill="1" applyBorder="1"/>
    <xf numFmtId="0" fontId="23" fillId="0" borderId="8" xfId="1" applyNumberFormat="1" applyFont="1" applyBorder="1" applyAlignment="1">
      <alignment vertical="top" wrapText="1"/>
    </xf>
    <xf numFmtId="0" fontId="23" fillId="0" borderId="9" xfId="1" applyNumberFormat="1" applyFont="1" applyBorder="1"/>
    <xf numFmtId="0" fontId="23" fillId="0" borderId="1" xfId="1" applyNumberFormat="1" applyFont="1" applyBorder="1"/>
    <xf numFmtId="0" fontId="23" fillId="0" borderId="0" xfId="0" applyNumberFormat="1" applyFont="1" applyAlignment="1">
      <alignment horizontal="center"/>
    </xf>
    <xf numFmtId="0" fontId="22" fillId="0" borderId="8" xfId="1" applyNumberFormat="1" applyFont="1" applyBorder="1" applyAlignment="1">
      <alignment vertical="top" wrapText="1"/>
    </xf>
    <xf numFmtId="0" fontId="22" fillId="0" borderId="8" xfId="1" applyNumberFormat="1" applyFont="1" applyFill="1" applyBorder="1" applyAlignment="1">
      <alignment vertical="top"/>
    </xf>
    <xf numFmtId="0" fontId="22" fillId="6" borderId="8" xfId="0" applyNumberFormat="1" applyFont="1" applyFill="1" applyBorder="1"/>
    <xf numFmtId="0" fontId="22" fillId="0" borderId="8" xfId="1" applyNumberFormat="1" applyFont="1" applyBorder="1" applyAlignment="1">
      <alignment vertical="top"/>
    </xf>
    <xf numFmtId="0" fontId="23" fillId="0" borderId="8" xfId="0" applyNumberFormat="1" applyFont="1" applyFill="1" applyBorder="1" applyAlignment="1">
      <alignment vertical="top" wrapText="1"/>
    </xf>
    <xf numFmtId="0" fontId="22" fillId="0" borderId="8" xfId="0" applyNumberFormat="1" applyFont="1" applyFill="1" applyBorder="1" applyAlignment="1">
      <alignment vertical="top"/>
    </xf>
    <xf numFmtId="3" fontId="22" fillId="6" borderId="8" xfId="0" applyNumberFormat="1" applyFont="1" applyFill="1" applyBorder="1" applyAlignment="1">
      <alignment vertical="top" wrapText="1"/>
    </xf>
    <xf numFmtId="3" fontId="22" fillId="6" borderId="8" xfId="0" applyNumberFormat="1" applyFont="1" applyFill="1" applyBorder="1" applyAlignment="1">
      <alignment horizontal="left" vertical="top" wrapText="1"/>
    </xf>
    <xf numFmtId="0" fontId="22" fillId="6" borderId="8" xfId="0" applyNumberFormat="1" applyFont="1" applyFill="1" applyBorder="1" applyAlignment="1">
      <alignment vertical="top"/>
    </xf>
    <xf numFmtId="3" fontId="22" fillId="0" borderId="8" xfId="0" applyNumberFormat="1" applyFont="1" applyBorder="1" applyAlignment="1">
      <alignment vertical="top"/>
    </xf>
    <xf numFmtId="41" fontId="22" fillId="0" borderId="8" xfId="1" applyFont="1" applyBorder="1" applyAlignment="1">
      <alignment vertical="top"/>
    </xf>
    <xf numFmtId="3" fontId="22" fillId="6" borderId="8" xfId="0" applyNumberFormat="1" applyFont="1" applyFill="1" applyBorder="1" applyAlignment="1">
      <alignment vertical="top"/>
    </xf>
    <xf numFmtId="10" fontId="22" fillId="6" borderId="8" xfId="3" applyNumberFormat="1" applyFont="1" applyFill="1" applyBorder="1" applyAlignment="1">
      <alignment vertical="top"/>
    </xf>
    <xf numFmtId="10" fontId="22" fillId="0" borderId="8" xfId="3" applyNumberFormat="1" applyFont="1" applyBorder="1" applyAlignment="1">
      <alignment vertical="top"/>
    </xf>
    <xf numFmtId="41" fontId="22" fillId="0" borderId="8" xfId="1" applyFont="1" applyBorder="1" applyAlignment="1">
      <alignment vertical="top" wrapText="1"/>
    </xf>
    <xf numFmtId="0" fontId="22" fillId="0" borderId="0" xfId="0" applyFont="1"/>
    <xf numFmtId="0" fontId="22" fillId="2" borderId="0" xfId="0" applyFont="1" applyFill="1"/>
    <xf numFmtId="41" fontId="22" fillId="0" borderId="16" xfId="1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3" fontId="22" fillId="0" borderId="8" xfId="0" applyNumberFormat="1" applyFont="1" applyBorder="1"/>
    <xf numFmtId="3" fontId="22" fillId="0" borderId="16" xfId="0" applyNumberFormat="1" applyFont="1" applyBorder="1"/>
    <xf numFmtId="0" fontId="22" fillId="6" borderId="14" xfId="0" applyFont="1" applyFill="1" applyBorder="1"/>
    <xf numFmtId="0" fontId="22" fillId="6" borderId="15" xfId="0" applyFont="1" applyFill="1" applyBorder="1"/>
    <xf numFmtId="0" fontId="22" fillId="6" borderId="16" xfId="0" applyFont="1" applyFill="1" applyBorder="1"/>
    <xf numFmtId="41" fontId="22" fillId="6" borderId="8" xfId="1" applyFont="1" applyFill="1" applyBorder="1"/>
    <xf numFmtId="10" fontId="22" fillId="6" borderId="8" xfId="3" applyNumberFormat="1" applyFont="1" applyFill="1" applyBorder="1"/>
    <xf numFmtId="168" fontId="22" fillId="6" borderId="8" xfId="1" applyNumberFormat="1" applyFont="1" applyFill="1" applyBorder="1"/>
    <xf numFmtId="0" fontId="22" fillId="6" borderId="14" xfId="0" applyFont="1" applyFill="1" applyBorder="1" applyAlignment="1">
      <alignment vertical="top"/>
    </xf>
    <xf numFmtId="41" fontId="22" fillId="6" borderId="8" xfId="1" applyFont="1" applyFill="1" applyBorder="1" applyAlignment="1">
      <alignment vertical="top"/>
    </xf>
    <xf numFmtId="168" fontId="22" fillId="6" borderId="8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4" xfId="0" applyFont="1" applyBorder="1" applyAlignment="1">
      <alignment vertical="top"/>
    </xf>
    <xf numFmtId="168" fontId="22" fillId="0" borderId="8" xfId="1" applyNumberFormat="1" applyFont="1" applyBorder="1" applyAlignment="1">
      <alignment vertical="top"/>
    </xf>
    <xf numFmtId="10" fontId="22" fillId="0" borderId="8" xfId="3" applyNumberFormat="1" applyFont="1" applyBorder="1"/>
    <xf numFmtId="168" fontId="22" fillId="0" borderId="8" xfId="1" applyNumberFormat="1" applyFont="1" applyBorder="1"/>
    <xf numFmtId="41" fontId="22" fillId="6" borderId="8" xfId="1" applyFont="1" applyFill="1" applyBorder="1" applyAlignment="1"/>
    <xf numFmtId="164" fontId="22" fillId="6" borderId="8" xfId="2" applyNumberFormat="1" applyFont="1" applyFill="1" applyBorder="1"/>
    <xf numFmtId="168" fontId="22" fillId="6" borderId="8" xfId="2" applyNumberFormat="1" applyFont="1" applyFill="1" applyBorder="1"/>
    <xf numFmtId="164" fontId="22" fillId="0" borderId="8" xfId="2" applyNumberFormat="1" applyFont="1" applyBorder="1"/>
    <xf numFmtId="164" fontId="22" fillId="0" borderId="8" xfId="2" applyNumberFormat="1" applyFont="1" applyFill="1" applyBorder="1"/>
    <xf numFmtId="10" fontId="22" fillId="0" borderId="8" xfId="3" applyNumberFormat="1" applyFont="1" applyFill="1" applyBorder="1"/>
    <xf numFmtId="168" fontId="22" fillId="0" borderId="8" xfId="2" applyNumberFormat="1" applyFont="1" applyFill="1" applyBorder="1"/>
    <xf numFmtId="0" fontId="22" fillId="0" borderId="0" xfId="0" applyFont="1" applyFill="1"/>
    <xf numFmtId="41" fontId="22" fillId="0" borderId="8" xfId="1" applyFont="1" applyFill="1" applyBorder="1"/>
    <xf numFmtId="168" fontId="22" fillId="0" borderId="8" xfId="1" applyNumberFormat="1" applyFont="1" applyFill="1" applyBorder="1"/>
    <xf numFmtId="0" fontId="22" fillId="0" borderId="17" xfId="0" applyFont="1" applyBorder="1"/>
    <xf numFmtId="41" fontId="22" fillId="0" borderId="9" xfId="1" applyFont="1" applyBorder="1"/>
    <xf numFmtId="10" fontId="22" fillId="0" borderId="9" xfId="3" applyNumberFormat="1" applyFont="1" applyBorder="1"/>
    <xf numFmtId="168" fontId="22" fillId="0" borderId="9" xfId="1" applyNumberFormat="1" applyFont="1" applyBorder="1"/>
    <xf numFmtId="168" fontId="22" fillId="0" borderId="8" xfId="0" applyNumberFormat="1" applyFont="1" applyBorder="1"/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3" fontId="22" fillId="0" borderId="8" xfId="0" applyNumberFormat="1" applyFont="1" applyBorder="1" applyAlignment="1">
      <alignment horizontal="left" vertical="top" wrapText="1"/>
    </xf>
    <xf numFmtId="168" fontId="22" fillId="0" borderId="8" xfId="0" applyNumberFormat="1" applyFont="1" applyBorder="1" applyAlignment="1">
      <alignment vertical="top"/>
    </xf>
    <xf numFmtId="3" fontId="22" fillId="0" borderId="8" xfId="0" applyNumberFormat="1" applyFont="1" applyBorder="1" applyAlignment="1">
      <alignment vertical="top" wrapText="1"/>
    </xf>
    <xf numFmtId="0" fontId="22" fillId="0" borderId="14" xfId="0" applyFont="1" applyFill="1" applyBorder="1" applyAlignment="1">
      <alignment vertical="top"/>
    </xf>
    <xf numFmtId="41" fontId="22" fillId="0" borderId="8" xfId="1" applyFont="1" applyFill="1" applyBorder="1" applyAlignment="1">
      <alignment vertical="top"/>
    </xf>
    <xf numFmtId="10" fontId="22" fillId="0" borderId="8" xfId="3" applyNumberFormat="1" applyFont="1" applyFill="1" applyBorder="1" applyAlignment="1">
      <alignment vertical="top"/>
    </xf>
    <xf numFmtId="168" fontId="22" fillId="0" borderId="8" xfId="1" applyNumberFormat="1" applyFont="1" applyFill="1" applyBorder="1" applyAlignment="1">
      <alignment vertical="top"/>
    </xf>
    <xf numFmtId="0" fontId="22" fillId="0" borderId="14" xfId="0" applyFont="1" applyFill="1" applyBorder="1"/>
    <xf numFmtId="0" fontId="22" fillId="0" borderId="15" xfId="0" applyFont="1" applyFill="1" applyBorder="1"/>
    <xf numFmtId="0" fontId="22" fillId="0" borderId="16" xfId="0" applyFont="1" applyFill="1" applyBorder="1"/>
    <xf numFmtId="0" fontId="22" fillId="0" borderId="0" xfId="0" applyFont="1" applyFill="1" applyAlignment="1">
      <alignment vertical="top"/>
    </xf>
    <xf numFmtId="0" fontId="22" fillId="0" borderId="15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/>
    </xf>
    <xf numFmtId="0" fontId="22" fillId="0" borderId="8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/>
    <xf numFmtId="0" fontId="22" fillId="0" borderId="14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41" fontId="22" fillId="0" borderId="8" xfId="1" applyFont="1" applyBorder="1" applyAlignment="1">
      <alignment horizontal="left" vertical="top"/>
    </xf>
    <xf numFmtId="10" fontId="22" fillId="0" borderId="8" xfId="3" applyNumberFormat="1" applyFont="1" applyBorder="1" applyAlignment="1">
      <alignment horizontal="left" vertical="top"/>
    </xf>
    <xf numFmtId="168" fontId="22" fillId="0" borderId="8" xfId="1" applyNumberFormat="1" applyFont="1" applyBorder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3" fontId="22" fillId="6" borderId="8" xfId="0" applyNumberFormat="1" applyFont="1" applyFill="1" applyBorder="1"/>
    <xf numFmtId="168" fontId="22" fillId="6" borderId="8" xfId="0" applyNumberFormat="1" applyFont="1" applyFill="1" applyBorder="1"/>
    <xf numFmtId="0" fontId="22" fillId="6" borderId="15" xfId="0" applyFont="1" applyFill="1" applyBorder="1" applyAlignment="1">
      <alignment vertical="top"/>
    </xf>
    <xf numFmtId="0" fontId="22" fillId="6" borderId="16" xfId="0" applyFont="1" applyFill="1" applyBorder="1" applyAlignment="1">
      <alignment vertical="top"/>
    </xf>
    <xf numFmtId="168" fontId="22" fillId="6" borderId="8" xfId="0" applyNumberFormat="1" applyFont="1" applyFill="1" applyBorder="1" applyAlignment="1">
      <alignment vertical="top"/>
    </xf>
    <xf numFmtId="0" fontId="22" fillId="0" borderId="0" xfId="0" applyFont="1" applyAlignment="1">
      <alignment horizontal="center" vertical="top"/>
    </xf>
    <xf numFmtId="0" fontId="22" fillId="6" borderId="8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2" fillId="6" borderId="8" xfId="0" applyFont="1" applyFill="1" applyBorder="1" applyAlignment="1">
      <alignment vertical="top" wrapText="1"/>
    </xf>
    <xf numFmtId="3" fontId="22" fillId="0" borderId="8" xfId="0" applyNumberFormat="1" applyFont="1" applyFill="1" applyBorder="1"/>
    <xf numFmtId="0" fontId="22" fillId="3" borderId="0" xfId="0" applyFont="1" applyFill="1" applyAlignment="1">
      <alignment horizontal="center"/>
    </xf>
    <xf numFmtId="3" fontId="22" fillId="0" borderId="8" xfId="0" applyNumberFormat="1" applyFont="1" applyFill="1" applyBorder="1" applyAlignment="1">
      <alignment vertical="top"/>
    </xf>
    <xf numFmtId="0" fontId="22" fillId="3" borderId="0" xfId="0" applyFont="1" applyFill="1" applyAlignment="1">
      <alignment horizontal="center" vertical="top"/>
    </xf>
    <xf numFmtId="165" fontId="22" fillId="6" borderId="8" xfId="1" applyNumberFormat="1" applyFont="1" applyFill="1" applyBorder="1" applyAlignment="1">
      <alignment horizontal="center" vertical="top"/>
    </xf>
    <xf numFmtId="166" fontId="22" fillId="6" borderId="8" xfId="0" applyNumberFormat="1" applyFont="1" applyFill="1" applyBorder="1" applyAlignment="1">
      <alignment horizontal="left" vertical="top" wrapText="1"/>
    </xf>
    <xf numFmtId="165" fontId="28" fillId="6" borderId="8" xfId="1" applyNumberFormat="1" applyFont="1" applyFill="1" applyBorder="1" applyAlignment="1">
      <alignment horizontal="center" vertical="top"/>
    </xf>
    <xf numFmtId="165" fontId="22" fillId="0" borderId="14" xfId="1" applyNumberFormat="1" applyFont="1" applyFill="1" applyBorder="1" applyAlignment="1">
      <alignment horizontal="center" vertical="top"/>
    </xf>
    <xf numFmtId="166" fontId="22" fillId="0" borderId="8" xfId="0" applyNumberFormat="1" applyFont="1" applyFill="1" applyBorder="1" applyAlignment="1">
      <alignment horizontal="left" vertical="top" wrapText="1"/>
    </xf>
    <xf numFmtId="166" fontId="22" fillId="0" borderId="8" xfId="0" applyNumberFormat="1" applyFont="1" applyFill="1" applyBorder="1" applyAlignment="1">
      <alignment horizontal="center" vertical="top" wrapText="1"/>
    </xf>
    <xf numFmtId="41" fontId="26" fillId="0" borderId="8" xfId="1" applyNumberFormat="1" applyFont="1" applyFill="1" applyBorder="1" applyAlignment="1">
      <alignment horizontal="left" vertical="top"/>
    </xf>
    <xf numFmtId="3" fontId="22" fillId="0" borderId="8" xfId="0" applyNumberFormat="1" applyFont="1" applyFill="1" applyBorder="1" applyAlignment="1">
      <alignment horizontal="left" vertical="top" wrapText="1"/>
    </xf>
    <xf numFmtId="3" fontId="22" fillId="6" borderId="8" xfId="0" applyNumberFormat="1" applyFont="1" applyFill="1" applyBorder="1" applyAlignment="1"/>
    <xf numFmtId="41" fontId="26" fillId="0" borderId="8" xfId="2" applyNumberFormat="1" applyFont="1" applyFill="1" applyBorder="1" applyAlignment="1">
      <alignment vertical="top"/>
    </xf>
    <xf numFmtId="168" fontId="22" fillId="0" borderId="8" xfId="0" applyNumberFormat="1" applyFont="1" applyFill="1" applyBorder="1" applyAlignment="1">
      <alignment vertical="top"/>
    </xf>
    <xf numFmtId="41" fontId="22" fillId="0" borderId="0" xfId="1" applyFont="1"/>
    <xf numFmtId="0" fontId="0" fillId="0" borderId="14" xfId="0" applyFont="1" applyBorder="1" applyAlignment="1">
      <alignment vertical="top"/>
    </xf>
    <xf numFmtId="41" fontId="22" fillId="0" borderId="15" xfId="1" applyFont="1" applyBorder="1"/>
    <xf numFmtId="3" fontId="22" fillId="6" borderId="8" xfId="0" applyNumberFormat="1" applyFont="1" applyFill="1" applyBorder="1" applyAlignment="1">
      <alignment wrapText="1"/>
    </xf>
    <xf numFmtId="0" fontId="22" fillId="0" borderId="15" xfId="0" applyFont="1" applyBorder="1" applyAlignment="1">
      <alignment horizontal="center"/>
    </xf>
    <xf numFmtId="0" fontId="22" fillId="0" borderId="0" xfId="0" applyFont="1" applyBorder="1"/>
    <xf numFmtId="41" fontId="22" fillId="0" borderId="8" xfId="1" applyFont="1" applyBorder="1" applyAlignment="1">
      <alignment wrapText="1"/>
    </xf>
    <xf numFmtId="0" fontId="22" fillId="0" borderId="2" xfId="0" applyFont="1" applyBorder="1"/>
    <xf numFmtId="0" fontId="22" fillId="0" borderId="3" xfId="0" applyFont="1" applyBorder="1"/>
    <xf numFmtId="0" fontId="22" fillId="0" borderId="4" xfId="0" applyFont="1" applyBorder="1"/>
    <xf numFmtId="164" fontId="22" fillId="0" borderId="0" xfId="0" applyNumberFormat="1" applyFont="1" applyAlignment="1">
      <alignment horizontal="center"/>
    </xf>
    <xf numFmtId="10" fontId="22" fillId="0" borderId="0" xfId="3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10" fontId="22" fillId="0" borderId="0" xfId="3" applyNumberFormat="1" applyFont="1"/>
    <xf numFmtId="167" fontId="22" fillId="0" borderId="0" xfId="1" applyNumberFormat="1" applyFont="1"/>
    <xf numFmtId="168" fontId="22" fillId="0" borderId="0" xfId="1" applyNumberFormat="1" applyFont="1"/>
    <xf numFmtId="41" fontId="22" fillId="0" borderId="1" xfId="1" applyFont="1" applyBorder="1"/>
    <xf numFmtId="10" fontId="22" fillId="0" borderId="1" xfId="3" applyNumberFormat="1" applyFont="1" applyBorder="1"/>
    <xf numFmtId="167" fontId="22" fillId="0" borderId="1" xfId="1" applyNumberFormat="1" applyFont="1" applyBorder="1"/>
    <xf numFmtId="168" fontId="22" fillId="0" borderId="1" xfId="1" applyNumberFormat="1" applyFont="1" applyBorder="1"/>
    <xf numFmtId="3" fontId="22" fillId="0" borderId="8" xfId="0" applyNumberFormat="1" applyFont="1" applyBorder="1" applyAlignment="1">
      <alignment wrapText="1"/>
    </xf>
    <xf numFmtId="0" fontId="22" fillId="6" borderId="15" xfId="0" quotePrefix="1" applyFont="1" applyFill="1" applyBorder="1" applyAlignment="1">
      <alignment horizontal="left"/>
    </xf>
    <xf numFmtId="0" fontId="22" fillId="6" borderId="15" xfId="0" applyFont="1" applyFill="1" applyBorder="1" applyAlignment="1">
      <alignment horizontal="left"/>
    </xf>
    <xf numFmtId="0" fontId="22" fillId="6" borderId="16" xfId="0" applyFont="1" applyFill="1" applyBorder="1" applyAlignment="1">
      <alignment horizontal="left"/>
    </xf>
    <xf numFmtId="4" fontId="0" fillId="0" borderId="15" xfId="0" applyNumberFormat="1" applyFont="1" applyBorder="1"/>
    <xf numFmtId="0" fontId="0" fillId="0" borderId="15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0" xfId="0" applyFont="1" applyAlignment="1">
      <alignment horizontal="center" vertical="center"/>
    </xf>
    <xf numFmtId="41" fontId="22" fillId="0" borderId="0" xfId="0" applyNumberFormat="1" applyFont="1"/>
    <xf numFmtId="41" fontId="22" fillId="2" borderId="0" xfId="1" applyFont="1" applyFill="1" applyBorder="1"/>
    <xf numFmtId="41" fontId="22" fillId="0" borderId="0" xfId="1" applyFont="1" applyBorder="1"/>
    <xf numFmtId="3" fontId="22" fillId="0" borderId="0" xfId="0" applyNumberFormat="1" applyFont="1" applyBorder="1"/>
    <xf numFmtId="41" fontId="22" fillId="6" borderId="0" xfId="1" applyFont="1" applyFill="1" applyBorder="1"/>
    <xf numFmtId="0" fontId="22" fillId="0" borderId="0" xfId="0" applyFont="1" applyBorder="1" applyAlignment="1">
      <alignment vertical="top"/>
    </xf>
    <xf numFmtId="41" fontId="22" fillId="6" borderId="0" xfId="1" applyFont="1" applyFill="1" applyBorder="1" applyAlignment="1">
      <alignment vertical="top"/>
    </xf>
    <xf numFmtId="41" fontId="22" fillId="0" borderId="0" xfId="1" applyFont="1" applyBorder="1" applyAlignment="1">
      <alignment vertical="top"/>
    </xf>
    <xf numFmtId="164" fontId="22" fillId="6" borderId="0" xfId="2" applyNumberFormat="1" applyFont="1" applyFill="1" applyBorder="1"/>
    <xf numFmtId="0" fontId="22" fillId="0" borderId="0" xfId="0" applyFont="1" applyFill="1" applyBorder="1"/>
    <xf numFmtId="164" fontId="22" fillId="0" borderId="0" xfId="2" applyNumberFormat="1" applyFont="1" applyBorder="1"/>
    <xf numFmtId="3" fontId="22" fillId="0" borderId="0" xfId="0" applyNumberFormat="1" applyFont="1" applyBorder="1" applyAlignment="1">
      <alignment vertical="top"/>
    </xf>
    <xf numFmtId="41" fontId="22" fillId="0" borderId="0" xfId="1" applyFont="1" applyFill="1" applyBorder="1" applyAlignment="1">
      <alignment vertical="top"/>
    </xf>
    <xf numFmtId="41" fontId="22" fillId="0" borderId="0" xfId="1" applyFont="1" applyFill="1" applyBorder="1"/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41" fontId="22" fillId="0" borderId="0" xfId="1" applyFont="1" applyBorder="1" applyAlignment="1">
      <alignment horizontal="left" vertical="top"/>
    </xf>
    <xf numFmtId="3" fontId="22" fillId="6" borderId="0" xfId="0" applyNumberFormat="1" applyFont="1" applyFill="1" applyBorder="1"/>
    <xf numFmtId="3" fontId="22" fillId="6" borderId="0" xfId="0" applyNumberFormat="1" applyFont="1" applyFill="1" applyBorder="1" applyAlignment="1">
      <alignment vertical="top"/>
    </xf>
    <xf numFmtId="0" fontId="22" fillId="6" borderId="0" xfId="0" applyFont="1" applyFill="1" applyBorder="1" applyAlignment="1">
      <alignment wrapText="1"/>
    </xf>
    <xf numFmtId="0" fontId="22" fillId="6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Fill="1" applyBorder="1"/>
    <xf numFmtId="3" fontId="22" fillId="0" borderId="0" xfId="0" applyNumberFormat="1" applyFont="1" applyFill="1" applyBorder="1" applyAlignment="1">
      <alignment vertical="top"/>
    </xf>
    <xf numFmtId="0" fontId="22" fillId="3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41" fontId="22" fillId="0" borderId="10" xfId="1" applyFont="1" applyBorder="1"/>
    <xf numFmtId="0" fontId="22" fillId="0" borderId="10" xfId="0" applyFont="1" applyBorder="1"/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top"/>
    </xf>
    <xf numFmtId="3" fontId="22" fillId="2" borderId="0" xfId="0" applyNumberFormat="1" applyFont="1" applyFill="1" applyBorder="1"/>
    <xf numFmtId="41" fontId="22" fillId="2" borderId="0" xfId="1" applyFont="1" applyFill="1" applyBorder="1" applyAlignment="1">
      <alignment vertical="top"/>
    </xf>
    <xf numFmtId="0" fontId="22" fillId="2" borderId="0" xfId="0" applyFont="1" applyFill="1" applyBorder="1" applyAlignment="1">
      <alignment horizontal="left" vertical="top"/>
    </xf>
    <xf numFmtId="3" fontId="22" fillId="2" borderId="0" xfId="0" applyNumberFormat="1" applyFont="1" applyFill="1" applyBorder="1" applyAlignment="1">
      <alignment vertical="top"/>
    </xf>
    <xf numFmtId="0" fontId="22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top"/>
    </xf>
    <xf numFmtId="41" fontId="22" fillId="2" borderId="10" xfId="1" applyFont="1" applyFill="1" applyBorder="1"/>
    <xf numFmtId="41" fontId="27" fillId="2" borderId="1" xfId="1" applyFont="1" applyFill="1" applyBorder="1"/>
    <xf numFmtId="41" fontId="22" fillId="2" borderId="0" xfId="0" applyNumberFormat="1" applyFont="1" applyFill="1"/>
    <xf numFmtId="0" fontId="22" fillId="0" borderId="8" xfId="0" applyFont="1" applyBorder="1" applyAlignment="1">
      <alignment vertical="top" wrapText="1"/>
    </xf>
    <xf numFmtId="41" fontId="22" fillId="0" borderId="8" xfId="0" applyNumberFormat="1" applyFont="1" applyBorder="1" applyAlignment="1">
      <alignment vertical="top" wrapText="1"/>
    </xf>
    <xf numFmtId="41" fontId="25" fillId="5" borderId="1" xfId="1" applyFont="1" applyFill="1" applyBorder="1" applyAlignment="1">
      <alignment horizontal="center" vertical="center" wrapText="1"/>
    </xf>
    <xf numFmtId="41" fontId="25" fillId="5" borderId="1" xfId="1" applyFont="1" applyFill="1" applyBorder="1" applyAlignment="1">
      <alignment horizontal="center" vertical="center"/>
    </xf>
    <xf numFmtId="167" fontId="25" fillId="5" borderId="1" xfId="1" applyNumberFormat="1" applyFont="1" applyFill="1" applyBorder="1" applyAlignment="1">
      <alignment horizontal="center" vertical="center"/>
    </xf>
    <xf numFmtId="168" fontId="25" fillId="5" borderId="1" xfId="1" applyNumberFormat="1" applyFont="1" applyFill="1" applyBorder="1" applyAlignment="1">
      <alignment horizontal="center" vertical="center"/>
    </xf>
    <xf numFmtId="0" fontId="25" fillId="4" borderId="11" xfId="0" applyFont="1" applyFill="1" applyBorder="1"/>
    <xf numFmtId="0" fontId="22" fillId="4" borderId="12" xfId="0" applyFont="1" applyFill="1" applyBorder="1"/>
    <xf numFmtId="0" fontId="22" fillId="4" borderId="13" xfId="0" applyFont="1" applyFill="1" applyBorder="1"/>
    <xf numFmtId="41" fontId="22" fillId="4" borderId="7" xfId="1" applyFont="1" applyFill="1" applyBorder="1"/>
    <xf numFmtId="41" fontId="22" fillId="4" borderId="13" xfId="1" applyFont="1" applyFill="1" applyBorder="1"/>
    <xf numFmtId="10" fontId="22" fillId="4" borderId="7" xfId="3" applyNumberFormat="1" applyFont="1" applyFill="1" applyBorder="1"/>
    <xf numFmtId="168" fontId="22" fillId="4" borderId="7" xfId="1" applyNumberFormat="1" applyFont="1" applyFill="1" applyBorder="1"/>
    <xf numFmtId="0" fontId="22" fillId="4" borderId="0" xfId="0" applyFont="1" applyFill="1"/>
    <xf numFmtId="41" fontId="22" fillId="4" borderId="0" xfId="1" applyFont="1" applyFill="1" applyBorder="1"/>
    <xf numFmtId="0" fontId="22" fillId="4" borderId="0" xfId="0" applyFont="1" applyFill="1" applyBorder="1"/>
    <xf numFmtId="0" fontId="25" fillId="4" borderId="14" xfId="0" applyFont="1" applyFill="1" applyBorder="1"/>
    <xf numFmtId="0" fontId="22" fillId="4" borderId="15" xfId="0" applyFont="1" applyFill="1" applyBorder="1"/>
    <xf numFmtId="0" fontId="22" fillId="4" borderId="16" xfId="0" applyFont="1" applyFill="1" applyBorder="1"/>
    <xf numFmtId="41" fontId="22" fillId="4" borderId="8" xfId="1" applyFont="1" applyFill="1" applyBorder="1"/>
    <xf numFmtId="10" fontId="22" fillId="4" borderId="8" xfId="3" applyNumberFormat="1" applyFont="1" applyFill="1" applyBorder="1"/>
    <xf numFmtId="168" fontId="22" fillId="4" borderId="8" xfId="1" applyNumberFormat="1" applyFont="1" applyFill="1" applyBorder="1"/>
    <xf numFmtId="41" fontId="27" fillId="4" borderId="8" xfId="1" applyFont="1" applyFill="1" applyBorder="1"/>
    <xf numFmtId="41" fontId="27" fillId="4" borderId="0" xfId="1" applyFont="1" applyFill="1" applyBorder="1"/>
    <xf numFmtId="0" fontId="21" fillId="6" borderId="8" xfId="0" applyNumberFormat="1" applyFont="1" applyFill="1" applyBorder="1"/>
    <xf numFmtId="0" fontId="21" fillId="6" borderId="14" xfId="0" applyFont="1" applyFill="1" applyBorder="1"/>
    <xf numFmtId="0" fontId="21" fillId="6" borderId="15" xfId="0" applyFont="1" applyFill="1" applyBorder="1"/>
    <xf numFmtId="0" fontId="21" fillId="6" borderId="16" xfId="0" applyFont="1" applyFill="1" applyBorder="1"/>
    <xf numFmtId="3" fontId="21" fillId="6" borderId="8" xfId="0" applyNumberFormat="1" applyFont="1" applyFill="1" applyBorder="1"/>
    <xf numFmtId="164" fontId="21" fillId="6" borderId="8" xfId="2" applyNumberFormat="1" applyFont="1" applyFill="1" applyBorder="1"/>
    <xf numFmtId="10" fontId="21" fillId="6" borderId="8" xfId="3" applyNumberFormat="1" applyFont="1" applyFill="1" applyBorder="1"/>
    <xf numFmtId="41" fontId="21" fillId="0" borderId="8" xfId="1" applyFont="1" applyFill="1" applyBorder="1" applyAlignment="1">
      <alignment horizontal="left" vertical="center"/>
    </xf>
    <xf numFmtId="41" fontId="21" fillId="6" borderId="8" xfId="1" applyFont="1" applyFill="1" applyBorder="1"/>
    <xf numFmtId="0" fontId="20" fillId="0" borderId="15" xfId="0" applyFont="1" applyFill="1" applyBorder="1" applyAlignment="1">
      <alignment vertical="top"/>
    </xf>
    <xf numFmtId="0" fontId="20" fillId="0" borderId="14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18" fillId="0" borderId="15" xfId="0" applyFont="1" applyBorder="1" applyAlignment="1">
      <alignment vertical="top"/>
    </xf>
    <xf numFmtId="41" fontId="18" fillId="0" borderId="1" xfId="1" applyFont="1" applyBorder="1"/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2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top"/>
    </xf>
    <xf numFmtId="3" fontId="17" fillId="6" borderId="8" xfId="0" applyNumberFormat="1" applyFont="1" applyFill="1" applyBorder="1" applyAlignment="1">
      <alignment vertical="top"/>
    </xf>
    <xf numFmtId="3" fontId="17" fillId="6" borderId="8" xfId="0" applyNumberFormat="1" applyFont="1" applyFill="1" applyBorder="1" applyAlignment="1">
      <alignment vertical="top" wrapText="1"/>
    </xf>
    <xf numFmtId="166" fontId="17" fillId="6" borderId="8" xfId="0" applyNumberFormat="1" applyFont="1" applyFill="1" applyBorder="1" applyAlignment="1">
      <alignment horizontal="left" vertical="top" wrapText="1"/>
    </xf>
    <xf numFmtId="167" fontId="17" fillId="6" borderId="8" xfId="0" applyNumberFormat="1" applyFont="1" applyFill="1" applyBorder="1" applyAlignment="1">
      <alignment vertical="top"/>
    </xf>
    <xf numFmtId="41" fontId="25" fillId="3" borderId="1" xfId="1" applyFont="1" applyFill="1" applyBorder="1" applyAlignment="1">
      <alignment horizontal="center" wrapText="1"/>
    </xf>
    <xf numFmtId="3" fontId="17" fillId="0" borderId="8" xfId="0" applyNumberFormat="1" applyFont="1" applyBorder="1" applyAlignment="1">
      <alignment vertical="top" wrapText="1"/>
    </xf>
    <xf numFmtId="41" fontId="22" fillId="4" borderId="7" xfId="1" applyFont="1" applyFill="1" applyBorder="1" applyAlignment="1">
      <alignment wrapText="1"/>
    </xf>
    <xf numFmtId="41" fontId="22" fillId="6" borderId="8" xfId="1" applyFont="1" applyFill="1" applyBorder="1" applyAlignment="1">
      <alignment wrapText="1"/>
    </xf>
    <xf numFmtId="41" fontId="22" fillId="6" borderId="8" xfId="1" applyFont="1" applyFill="1" applyBorder="1" applyAlignment="1">
      <alignment vertical="top" wrapText="1"/>
    </xf>
    <xf numFmtId="164" fontId="22" fillId="6" borderId="8" xfId="2" applyNumberFormat="1" applyFont="1" applyFill="1" applyBorder="1" applyAlignment="1">
      <alignment wrapText="1"/>
    </xf>
    <xf numFmtId="164" fontId="22" fillId="0" borderId="8" xfId="2" applyNumberFormat="1" applyFont="1" applyFill="1" applyBorder="1" applyAlignment="1">
      <alignment wrapText="1"/>
    </xf>
    <xf numFmtId="41" fontId="22" fillId="0" borderId="8" xfId="1" applyFont="1" applyFill="1" applyBorder="1" applyAlignment="1">
      <alignment wrapText="1"/>
    </xf>
    <xf numFmtId="41" fontId="22" fillId="4" borderId="8" xfId="1" applyFont="1" applyFill="1" applyBorder="1" applyAlignment="1">
      <alignment wrapText="1"/>
    </xf>
    <xf numFmtId="41" fontId="22" fillId="0" borderId="8" xfId="1" applyFont="1" applyFill="1" applyBorder="1" applyAlignment="1">
      <alignment vertical="top" wrapText="1"/>
    </xf>
    <xf numFmtId="41" fontId="22" fillId="0" borderId="8" xfId="1" applyFont="1" applyBorder="1" applyAlignment="1">
      <alignment horizontal="left" vertical="top" wrapText="1"/>
    </xf>
    <xf numFmtId="3" fontId="17" fillId="0" borderId="8" xfId="0" applyNumberFormat="1" applyFont="1" applyBorder="1" applyAlignment="1">
      <alignment wrapText="1"/>
    </xf>
    <xf numFmtId="3" fontId="21" fillId="6" borderId="8" xfId="0" applyNumberFormat="1" applyFont="1" applyFill="1" applyBorder="1" applyAlignment="1">
      <alignment wrapText="1"/>
    </xf>
    <xf numFmtId="41" fontId="21" fillId="6" borderId="8" xfId="1" applyFont="1" applyFill="1" applyBorder="1" applyAlignment="1">
      <alignment wrapText="1"/>
    </xf>
    <xf numFmtId="3" fontId="22" fillId="0" borderId="8" xfId="0" applyNumberFormat="1" applyFont="1" applyFill="1" applyBorder="1" applyAlignment="1">
      <alignment vertical="top" wrapText="1"/>
    </xf>
    <xf numFmtId="41" fontId="22" fillId="0" borderId="9" xfId="1" applyFont="1" applyBorder="1" applyAlignment="1">
      <alignment wrapText="1"/>
    </xf>
    <xf numFmtId="41" fontId="22" fillId="0" borderId="1" xfId="1" applyFont="1" applyBorder="1" applyAlignment="1">
      <alignment wrapText="1"/>
    </xf>
    <xf numFmtId="164" fontId="22" fillId="0" borderId="0" xfId="0" applyNumberFormat="1" applyFont="1" applyAlignment="1">
      <alignment horizontal="center" wrapText="1"/>
    </xf>
    <xf numFmtId="41" fontId="22" fillId="0" borderId="0" xfId="1" applyFont="1" applyAlignment="1">
      <alignment wrapText="1"/>
    </xf>
    <xf numFmtId="41" fontId="17" fillId="6" borderId="8" xfId="1" applyFont="1" applyFill="1" applyBorder="1" applyAlignment="1">
      <alignment vertical="top" wrapText="1"/>
    </xf>
    <xf numFmtId="41" fontId="22" fillId="6" borderId="8" xfId="1" applyFont="1" applyFill="1" applyBorder="1" applyAlignment="1">
      <alignment horizontal="left" vertical="top" wrapText="1"/>
    </xf>
    <xf numFmtId="0" fontId="21" fillId="0" borderId="8" xfId="0" applyFont="1" applyBorder="1" applyAlignment="1">
      <alignment vertical="center" wrapText="1"/>
    </xf>
    <xf numFmtId="0" fontId="22" fillId="0" borderId="8" xfId="0" applyFont="1" applyBorder="1" applyAlignment="1">
      <alignment wrapText="1"/>
    </xf>
    <xf numFmtId="41" fontId="26" fillId="0" borderId="8" xfId="1" applyFont="1" applyFill="1" applyBorder="1" applyAlignment="1">
      <alignment vertical="top"/>
    </xf>
    <xf numFmtId="41" fontId="22" fillId="0" borderId="8" xfId="0" applyNumberFormat="1" applyFont="1" applyBorder="1" applyAlignment="1">
      <alignment vertical="top" wrapText="1" shrinkToFit="1"/>
    </xf>
    <xf numFmtId="3" fontId="17" fillId="6" borderId="8" xfId="0" applyNumberFormat="1" applyFont="1" applyFill="1" applyBorder="1" applyAlignment="1">
      <alignment wrapText="1"/>
    </xf>
    <xf numFmtId="0" fontId="21" fillId="6" borderId="14" xfId="0" applyFont="1" applyFill="1" applyBorder="1" applyAlignment="1">
      <alignment vertical="top"/>
    </xf>
    <xf numFmtId="3" fontId="21" fillId="6" borderId="8" xfId="0" applyNumberFormat="1" applyFont="1" applyFill="1" applyBorder="1" applyAlignment="1">
      <alignment vertical="top"/>
    </xf>
    <xf numFmtId="41" fontId="17" fillId="0" borderId="8" xfId="1" applyFont="1" applyBorder="1" applyAlignment="1">
      <alignment vertical="top" wrapText="1"/>
    </xf>
    <xf numFmtId="0" fontId="17" fillId="0" borderId="15" xfId="0" applyFont="1" applyBorder="1" applyAlignment="1">
      <alignment vertical="top"/>
    </xf>
    <xf numFmtId="41" fontId="17" fillId="0" borderId="8" xfId="1" applyFont="1" applyFill="1" applyBorder="1" applyAlignment="1">
      <alignment vertical="top" wrapText="1"/>
    </xf>
    <xf numFmtId="0" fontId="23" fillId="0" borderId="0" xfId="1" applyNumberFormat="1" applyFont="1" applyAlignment="1">
      <alignment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3" fillId="2" borderId="7" xfId="1" applyNumberFormat="1" applyFont="1" applyFill="1" applyBorder="1" applyAlignment="1">
      <alignment vertical="top" wrapText="1"/>
    </xf>
    <xf numFmtId="0" fontId="23" fillId="5" borderId="8" xfId="1" applyNumberFormat="1" applyFont="1" applyFill="1" applyBorder="1" applyAlignment="1">
      <alignment vertical="top" wrapText="1"/>
    </xf>
    <xf numFmtId="0" fontId="23" fillId="2" borderId="8" xfId="1" applyNumberFormat="1" applyFont="1" applyFill="1" applyBorder="1" applyAlignment="1">
      <alignment vertical="top" wrapText="1"/>
    </xf>
    <xf numFmtId="0" fontId="23" fillId="0" borderId="8" xfId="1" applyNumberFormat="1" applyFont="1" applyFill="1" applyBorder="1" applyAlignment="1">
      <alignment vertical="top" wrapText="1"/>
    </xf>
    <xf numFmtId="0" fontId="17" fillId="0" borderId="8" xfId="1" applyNumberFormat="1" applyFont="1" applyFill="1" applyBorder="1" applyAlignment="1">
      <alignment vertical="top" wrapText="1"/>
    </xf>
    <xf numFmtId="0" fontId="17" fillId="0" borderId="8" xfId="0" applyNumberFormat="1" applyFont="1" applyBorder="1" applyAlignment="1">
      <alignment vertical="top" wrapText="1"/>
    </xf>
    <xf numFmtId="0" fontId="17" fillId="6" borderId="8" xfId="1" applyNumberFormat="1" applyFont="1" applyFill="1" applyBorder="1" applyAlignment="1">
      <alignment vertical="top" wrapText="1"/>
    </xf>
    <xf numFmtId="0" fontId="17" fillId="6" borderId="8" xfId="0" applyNumberFormat="1" applyFont="1" applyFill="1" applyBorder="1" applyAlignment="1">
      <alignment vertical="top" wrapText="1"/>
    </xf>
    <xf numFmtId="0" fontId="22" fillId="6" borderId="8" xfId="0" applyNumberFormat="1" applyFont="1" applyFill="1" applyBorder="1" applyAlignment="1">
      <alignment vertical="top" wrapText="1"/>
    </xf>
    <xf numFmtId="0" fontId="25" fillId="6" borderId="8" xfId="0" applyNumberFormat="1" applyFont="1" applyFill="1" applyBorder="1" applyAlignment="1">
      <alignment horizontal="center" vertical="top" wrapText="1"/>
    </xf>
    <xf numFmtId="0" fontId="23" fillId="6" borderId="8" xfId="0" applyNumberFormat="1" applyFont="1" applyFill="1" applyBorder="1" applyAlignment="1">
      <alignment horizontal="left" vertical="top" wrapText="1"/>
    </xf>
    <xf numFmtId="0" fontId="22" fillId="6" borderId="8" xfId="0" applyNumberFormat="1" applyFont="1" applyFill="1" applyBorder="1" applyAlignment="1">
      <alignment horizontal="left" vertical="top" wrapText="1"/>
    </xf>
    <xf numFmtId="0" fontId="23" fillId="6" borderId="8" xfId="1" applyNumberFormat="1" applyFont="1" applyFill="1" applyBorder="1" applyAlignment="1">
      <alignment horizontal="left" vertical="top" wrapText="1"/>
    </xf>
    <xf numFmtId="0" fontId="23" fillId="0" borderId="8" xfId="1" applyNumberFormat="1" applyFont="1" applyBorder="1" applyAlignment="1">
      <alignment horizontal="left" vertical="top" wrapText="1"/>
    </xf>
    <xf numFmtId="0" fontId="23" fillId="0" borderId="8" xfId="0" applyNumberFormat="1" applyFont="1" applyBorder="1" applyAlignment="1">
      <alignment horizontal="left" vertical="top" wrapText="1"/>
    </xf>
    <xf numFmtId="0" fontId="23" fillId="0" borderId="8" xfId="0" applyNumberFormat="1" applyFont="1" applyFill="1" applyBorder="1" applyAlignment="1">
      <alignment horizontal="left" vertical="top" wrapText="1"/>
    </xf>
    <xf numFmtId="0" fontId="23" fillId="0" borderId="8" xfId="0" applyNumberFormat="1" applyFont="1" applyBorder="1" applyAlignment="1">
      <alignment wrapText="1"/>
    </xf>
    <xf numFmtId="0" fontId="23" fillId="6" borderId="8" xfId="0" applyNumberFormat="1" applyFont="1" applyFill="1" applyBorder="1" applyAlignment="1">
      <alignment wrapText="1"/>
    </xf>
    <xf numFmtId="0" fontId="23" fillId="6" borderId="8" xfId="1" applyNumberFormat="1" applyFont="1" applyFill="1" applyBorder="1" applyAlignment="1">
      <alignment wrapText="1"/>
    </xf>
    <xf numFmtId="0" fontId="23" fillId="0" borderId="14" xfId="0" applyNumberFormat="1" applyFont="1" applyBorder="1" applyAlignment="1">
      <alignment vertical="top" wrapText="1"/>
    </xf>
    <xf numFmtId="0" fontId="23" fillId="0" borderId="8" xfId="1" applyNumberFormat="1" applyFont="1" applyBorder="1" applyAlignment="1">
      <alignment wrapText="1"/>
    </xf>
    <xf numFmtId="0" fontId="23" fillId="2" borderId="8" xfId="1" applyNumberFormat="1" applyFont="1" applyFill="1" applyBorder="1" applyAlignment="1">
      <alignment wrapText="1"/>
    </xf>
    <xf numFmtId="0" fontId="23" fillId="0" borderId="8" xfId="1" applyNumberFormat="1" applyFont="1" applyFill="1" applyBorder="1" applyAlignment="1">
      <alignment wrapText="1"/>
    </xf>
    <xf numFmtId="0" fontId="23" fillId="0" borderId="9" xfId="1" applyNumberFormat="1" applyFont="1" applyBorder="1" applyAlignment="1">
      <alignment wrapText="1"/>
    </xf>
    <xf numFmtId="0" fontId="23" fillId="0" borderId="1" xfId="1" applyNumberFormat="1" applyFont="1" applyBorder="1" applyAlignment="1">
      <alignment wrapText="1"/>
    </xf>
    <xf numFmtId="0" fontId="23" fillId="0" borderId="0" xfId="0" applyNumberFormat="1" applyFont="1" applyAlignment="1">
      <alignment horizontal="center" wrapText="1"/>
    </xf>
    <xf numFmtId="0" fontId="17" fillId="0" borderId="8" xfId="1" applyNumberFormat="1" applyFont="1" applyBorder="1" applyAlignment="1">
      <alignment vertical="top"/>
    </xf>
    <xf numFmtId="0" fontId="17" fillId="6" borderId="8" xfId="0" applyNumberFormat="1" applyFont="1" applyFill="1" applyBorder="1" applyAlignment="1">
      <alignment horizontal="left" vertical="top" wrapText="1"/>
    </xf>
    <xf numFmtId="0" fontId="17" fillId="0" borderId="8" xfId="1" applyNumberFormat="1" applyFont="1" applyBorder="1" applyAlignment="1">
      <alignment horizontal="left" vertical="top"/>
    </xf>
    <xf numFmtId="0" fontId="27" fillId="0" borderId="8" xfId="0" applyNumberFormat="1" applyFont="1" applyFill="1" applyBorder="1" applyAlignment="1">
      <alignment horizontal="left" vertical="top" wrapText="1"/>
    </xf>
    <xf numFmtId="0" fontId="17" fillId="0" borderId="8" xfId="0" applyNumberFormat="1" applyFont="1" applyFill="1" applyBorder="1" applyAlignment="1">
      <alignment horizontal="left" vertical="top" wrapText="1"/>
    </xf>
    <xf numFmtId="0" fontId="17" fillId="0" borderId="8" xfId="1" applyNumberFormat="1" applyFont="1" applyBorder="1"/>
    <xf numFmtId="0" fontId="17" fillId="0" borderId="8" xfId="1" applyNumberFormat="1" applyFont="1" applyBorder="1" applyAlignment="1">
      <alignment vertical="top" wrapText="1"/>
    </xf>
    <xf numFmtId="0" fontId="21" fillId="6" borderId="15" xfId="0" applyFont="1" applyFill="1" applyBorder="1" applyAlignment="1">
      <alignment vertical="top"/>
    </xf>
    <xf numFmtId="0" fontId="21" fillId="6" borderId="16" xfId="0" applyFont="1" applyFill="1" applyBorder="1" applyAlignment="1">
      <alignment vertical="top"/>
    </xf>
    <xf numFmtId="41" fontId="21" fillId="6" borderId="8" xfId="1" applyFont="1" applyFill="1" applyBorder="1" applyAlignment="1">
      <alignment vertical="top"/>
    </xf>
    <xf numFmtId="41" fontId="21" fillId="0" borderId="8" xfId="1" applyFont="1" applyBorder="1" applyAlignment="1">
      <alignment vertical="top"/>
    </xf>
    <xf numFmtId="10" fontId="21" fillId="6" borderId="8" xfId="3" applyNumberFormat="1" applyFont="1" applyFill="1" applyBorder="1" applyAlignment="1">
      <alignment vertical="top"/>
    </xf>
    <xf numFmtId="0" fontId="21" fillId="0" borderId="8" xfId="0" applyFont="1" applyBorder="1" applyAlignment="1">
      <alignment vertical="top" wrapText="1"/>
    </xf>
    <xf numFmtId="41" fontId="21" fillId="6" borderId="8" xfId="1" applyFont="1" applyFill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25" fillId="0" borderId="1" xfId="0" applyFont="1" applyBorder="1" applyAlignment="1">
      <alignment vertical="center"/>
    </xf>
    <xf numFmtId="43" fontId="25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vertical="center"/>
    </xf>
    <xf numFmtId="41" fontId="25" fillId="3" borderId="1" xfId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15" xfId="0" applyFont="1" applyFill="1" applyBorder="1" applyAlignment="1">
      <alignment vertical="top"/>
    </xf>
    <xf numFmtId="41" fontId="23" fillId="0" borderId="0" xfId="0" applyNumberFormat="1" applyFont="1" applyFill="1" applyAlignment="1">
      <alignment vertical="top"/>
    </xf>
    <xf numFmtId="0" fontId="23" fillId="5" borderId="14" xfId="0" applyFont="1" applyFill="1" applyBorder="1" applyAlignment="1">
      <alignment vertical="top"/>
    </xf>
    <xf numFmtId="41" fontId="23" fillId="5" borderId="0" xfId="0" applyNumberFormat="1" applyFont="1" applyFill="1" applyAlignment="1">
      <alignment vertical="top"/>
    </xf>
    <xf numFmtId="0" fontId="23" fillId="5" borderId="0" xfId="0" applyFont="1" applyFill="1" applyAlignment="1">
      <alignment vertical="top"/>
    </xf>
    <xf numFmtId="0" fontId="23" fillId="5" borderId="15" xfId="0" applyFont="1" applyFill="1" applyBorder="1" applyAlignment="1">
      <alignment vertical="top"/>
    </xf>
    <xf numFmtId="0" fontId="23" fillId="5" borderId="16" xfId="0" applyFont="1" applyFill="1" applyBorder="1" applyAlignment="1">
      <alignment vertical="top"/>
    </xf>
    <xf numFmtId="3" fontId="23" fillId="5" borderId="8" xfId="0" applyNumberFormat="1" applyFont="1" applyFill="1" applyBorder="1" applyAlignment="1">
      <alignment vertical="top"/>
    </xf>
    <xf numFmtId="0" fontId="23" fillId="5" borderId="8" xfId="1" applyNumberFormat="1" applyFont="1" applyFill="1" applyBorder="1" applyAlignment="1">
      <alignment vertical="top"/>
    </xf>
    <xf numFmtId="0" fontId="17" fillId="5" borderId="8" xfId="1" applyNumberFormat="1" applyFont="1" applyFill="1" applyBorder="1" applyAlignment="1">
      <alignment vertical="top" wrapText="1"/>
    </xf>
    <xf numFmtId="41" fontId="17" fillId="5" borderId="8" xfId="1" applyFont="1" applyFill="1" applyBorder="1" applyAlignment="1">
      <alignment vertical="top" wrapText="1"/>
    </xf>
    <xf numFmtId="0" fontId="22" fillId="5" borderId="8" xfId="1" applyNumberFormat="1" applyFont="1" applyFill="1" applyBorder="1" applyAlignment="1">
      <alignment vertical="top"/>
    </xf>
    <xf numFmtId="0" fontId="23" fillId="5" borderId="15" xfId="0" applyFont="1" applyFill="1" applyBorder="1" applyAlignment="1">
      <alignment horizontal="left" vertical="top"/>
    </xf>
    <xf numFmtId="0" fontId="23" fillId="5" borderId="16" xfId="0" applyFont="1" applyFill="1" applyBorder="1" applyAlignment="1">
      <alignment horizontal="left" vertical="top"/>
    </xf>
    <xf numFmtId="0" fontId="23" fillId="5" borderId="8" xfId="0" applyNumberFormat="1" applyFont="1" applyFill="1" applyBorder="1" applyAlignment="1">
      <alignment vertical="top" wrapText="1"/>
    </xf>
    <xf numFmtId="3" fontId="23" fillId="5" borderId="8" xfId="0" applyNumberFormat="1" applyFont="1" applyFill="1" applyBorder="1" applyAlignment="1">
      <alignment vertical="top" wrapText="1"/>
    </xf>
    <xf numFmtId="167" fontId="23" fillId="5" borderId="8" xfId="0" applyNumberFormat="1" applyFont="1" applyFill="1" applyBorder="1" applyAlignment="1">
      <alignment vertical="top"/>
    </xf>
    <xf numFmtId="168" fontId="23" fillId="5" borderId="8" xfId="0" applyNumberFormat="1" applyFont="1" applyFill="1" applyBorder="1" applyAlignment="1">
      <alignment vertical="top"/>
    </xf>
    <xf numFmtId="0" fontId="23" fillId="5" borderId="8" xfId="0" applyNumberFormat="1" applyFont="1" applyFill="1" applyBorder="1" applyAlignment="1">
      <alignment vertical="top"/>
    </xf>
    <xf numFmtId="0" fontId="25" fillId="5" borderId="15" xfId="0" applyFont="1" applyFill="1" applyBorder="1" applyAlignment="1">
      <alignment vertical="top"/>
    </xf>
    <xf numFmtId="3" fontId="17" fillId="5" borderId="8" xfId="0" applyNumberFormat="1" applyFont="1" applyFill="1" applyBorder="1" applyAlignment="1">
      <alignment vertical="top" wrapText="1"/>
    </xf>
    <xf numFmtId="167" fontId="17" fillId="5" borderId="8" xfId="0" applyNumberFormat="1" applyFont="1" applyFill="1" applyBorder="1" applyAlignment="1">
      <alignment vertical="top"/>
    </xf>
    <xf numFmtId="3" fontId="17" fillId="5" borderId="8" xfId="0" applyNumberFormat="1" applyFont="1" applyFill="1" applyBorder="1" applyAlignment="1">
      <alignment vertical="top"/>
    </xf>
    <xf numFmtId="0" fontId="17" fillId="5" borderId="8" xfId="0" applyNumberFormat="1" applyFont="1" applyFill="1" applyBorder="1" applyAlignment="1">
      <alignment vertical="top" wrapText="1"/>
    </xf>
    <xf numFmtId="0" fontId="23" fillId="5" borderId="16" xfId="0" applyFont="1" applyFill="1" applyBorder="1" applyAlignment="1">
      <alignment vertical="top" wrapText="1"/>
    </xf>
    <xf numFmtId="0" fontId="23" fillId="5" borderId="0" xfId="0" applyFont="1" applyFill="1" applyBorder="1" applyAlignment="1">
      <alignment vertical="top" wrapText="1"/>
    </xf>
    <xf numFmtId="3" fontId="22" fillId="5" borderId="8" xfId="0" applyNumberFormat="1" applyFont="1" applyFill="1" applyBorder="1" applyAlignment="1">
      <alignment vertical="top"/>
    </xf>
    <xf numFmtId="10" fontId="22" fillId="5" borderId="8" xfId="3" applyNumberFormat="1" applyFont="1" applyFill="1" applyBorder="1" applyAlignment="1">
      <alignment vertical="top"/>
    </xf>
    <xf numFmtId="41" fontId="22" fillId="5" borderId="8" xfId="1" applyFont="1" applyFill="1" applyBorder="1" applyAlignment="1">
      <alignment vertical="top" wrapText="1"/>
    </xf>
    <xf numFmtId="8" fontId="17" fillId="5" borderId="8" xfId="0" applyNumberFormat="1" applyFont="1" applyFill="1" applyBorder="1" applyAlignment="1">
      <alignment vertical="top" wrapText="1"/>
    </xf>
    <xf numFmtId="41" fontId="22" fillId="5" borderId="8" xfId="1" applyFont="1" applyFill="1" applyBorder="1" applyAlignment="1">
      <alignment vertical="top"/>
    </xf>
    <xf numFmtId="167" fontId="23" fillId="5" borderId="8" xfId="4" applyNumberFormat="1" applyFont="1" applyFill="1" applyBorder="1" applyAlignment="1">
      <alignment vertical="top"/>
    </xf>
    <xf numFmtId="0" fontId="22" fillId="5" borderId="8" xfId="0" applyNumberFormat="1" applyFont="1" applyFill="1" applyBorder="1" applyAlignment="1">
      <alignment vertical="top" wrapText="1"/>
    </xf>
    <xf numFmtId="167" fontId="23" fillId="5" borderId="8" xfId="0" applyNumberFormat="1" applyFont="1" applyFill="1" applyBorder="1" applyAlignment="1">
      <alignment horizontal="right" vertical="top" wrapText="1"/>
    </xf>
    <xf numFmtId="167" fontId="23" fillId="5" borderId="8" xfId="0" applyNumberFormat="1" applyFont="1" applyFill="1" applyBorder="1" applyAlignment="1">
      <alignment vertical="top" wrapText="1"/>
    </xf>
    <xf numFmtId="165" fontId="23" fillId="5" borderId="8" xfId="1" applyNumberFormat="1" applyFont="1" applyFill="1" applyBorder="1" applyAlignment="1">
      <alignment horizontal="center" vertical="top"/>
    </xf>
    <xf numFmtId="0" fontId="25" fillId="5" borderId="8" xfId="0" applyNumberFormat="1" applyFont="1" applyFill="1" applyBorder="1" applyAlignment="1">
      <alignment horizontal="center" vertical="top" wrapText="1"/>
    </xf>
    <xf numFmtId="0" fontId="28" fillId="5" borderId="8" xfId="0" applyNumberFormat="1" applyFont="1" applyFill="1" applyBorder="1" applyAlignment="1">
      <alignment horizontal="center" vertical="top" wrapText="1"/>
    </xf>
    <xf numFmtId="0" fontId="23" fillId="5" borderId="8" xfId="0" applyNumberFormat="1" applyFont="1" applyFill="1" applyBorder="1" applyAlignment="1">
      <alignment horizontal="left" vertical="top" wrapText="1"/>
    </xf>
    <xf numFmtId="0" fontId="17" fillId="5" borderId="8" xfId="0" applyNumberFormat="1" applyFont="1" applyFill="1" applyBorder="1" applyAlignment="1">
      <alignment horizontal="left" vertical="top" wrapText="1"/>
    </xf>
    <xf numFmtId="0" fontId="22" fillId="5" borderId="8" xfId="0" applyNumberFormat="1" applyFont="1" applyFill="1" applyBorder="1" applyAlignment="1">
      <alignment horizontal="left" vertical="top" wrapText="1"/>
    </xf>
    <xf numFmtId="0" fontId="23" fillId="5" borderId="8" xfId="1" applyNumberFormat="1" applyFont="1" applyFill="1" applyBorder="1" applyAlignment="1">
      <alignment horizontal="left" vertical="top" wrapText="1"/>
    </xf>
    <xf numFmtId="0" fontId="17" fillId="5" borderId="8" xfId="1" applyNumberFormat="1" applyFont="1" applyFill="1" applyBorder="1" applyAlignment="1">
      <alignment horizontal="left" vertical="top"/>
    </xf>
    <xf numFmtId="0" fontId="27" fillId="5" borderId="8" xfId="0" applyNumberFormat="1" applyFont="1" applyFill="1" applyBorder="1" applyAlignment="1">
      <alignment horizontal="left" vertical="top" wrapText="1"/>
    </xf>
    <xf numFmtId="0" fontId="29" fillId="5" borderId="8" xfId="0" applyNumberFormat="1" applyFont="1" applyFill="1" applyBorder="1" applyAlignment="1">
      <alignment horizontal="center" vertical="top" wrapText="1"/>
    </xf>
    <xf numFmtId="168" fontId="17" fillId="5" borderId="8" xfId="0" applyNumberFormat="1" applyFont="1" applyFill="1" applyBorder="1" applyAlignment="1">
      <alignment vertical="top"/>
    </xf>
    <xf numFmtId="0" fontId="23" fillId="5" borderId="14" xfId="0" applyFont="1" applyFill="1" applyBorder="1"/>
    <xf numFmtId="3" fontId="23" fillId="5" borderId="8" xfId="0" applyNumberFormat="1" applyFont="1" applyFill="1" applyBorder="1"/>
    <xf numFmtId="10" fontId="23" fillId="5" borderId="8" xfId="3" applyNumberFormat="1" applyFont="1" applyFill="1" applyBorder="1"/>
    <xf numFmtId="0" fontId="23" fillId="5" borderId="8" xfId="0" applyNumberFormat="1" applyFont="1" applyFill="1" applyBorder="1" applyAlignment="1">
      <alignment wrapText="1"/>
    </xf>
    <xf numFmtId="3" fontId="23" fillId="5" borderId="8" xfId="0" applyNumberFormat="1" applyFont="1" applyFill="1" applyBorder="1" applyAlignment="1">
      <alignment wrapText="1"/>
    </xf>
    <xf numFmtId="167" fontId="23" fillId="5" borderId="8" xfId="0" applyNumberFormat="1" applyFont="1" applyFill="1" applyBorder="1"/>
    <xf numFmtId="168" fontId="23" fillId="5" borderId="8" xfId="0" applyNumberFormat="1" applyFont="1" applyFill="1" applyBorder="1"/>
    <xf numFmtId="0" fontId="17" fillId="5" borderId="8" xfId="0" applyNumberFormat="1" applyFont="1" applyFill="1" applyBorder="1"/>
    <xf numFmtId="41" fontId="23" fillId="5" borderId="0" xfId="0" applyNumberFormat="1" applyFont="1" applyFill="1"/>
    <xf numFmtId="3" fontId="23" fillId="5" borderId="0" xfId="0" applyNumberFormat="1" applyFont="1" applyFill="1" applyBorder="1"/>
    <xf numFmtId="0" fontId="23" fillId="5" borderId="0" xfId="0" applyFont="1" applyFill="1" applyBorder="1"/>
    <xf numFmtId="0" fontId="23" fillId="5" borderId="0" xfId="0" applyFont="1" applyFill="1"/>
    <xf numFmtId="0" fontId="21" fillId="5" borderId="8" xfId="0" applyNumberFormat="1" applyFont="1" applyFill="1" applyBorder="1"/>
    <xf numFmtId="41" fontId="23" fillId="5" borderId="8" xfId="1" applyFont="1" applyFill="1" applyBorder="1"/>
    <xf numFmtId="0" fontId="23" fillId="5" borderId="8" xfId="1" applyNumberFormat="1" applyFont="1" applyFill="1" applyBorder="1" applyAlignment="1">
      <alignment wrapText="1"/>
    </xf>
    <xf numFmtId="41" fontId="23" fillId="5" borderId="8" xfId="1" applyFont="1" applyFill="1" applyBorder="1" applyAlignment="1">
      <alignment wrapText="1"/>
    </xf>
    <xf numFmtId="167" fontId="23" fillId="5" borderId="8" xfId="1" applyNumberFormat="1" applyFont="1" applyFill="1" applyBorder="1"/>
    <xf numFmtId="168" fontId="23" fillId="5" borderId="8" xfId="1" applyNumberFormat="1" applyFont="1" applyFill="1" applyBorder="1"/>
    <xf numFmtId="0" fontId="23" fillId="5" borderId="8" xfId="1" applyNumberFormat="1" applyFont="1" applyFill="1" applyBorder="1"/>
    <xf numFmtId="0" fontId="23" fillId="5" borderId="8" xfId="0" applyNumberFormat="1" applyFont="1" applyFill="1" applyBorder="1"/>
    <xf numFmtId="0" fontId="23" fillId="5" borderId="15" xfId="0" applyFont="1" applyFill="1" applyBorder="1"/>
    <xf numFmtId="0" fontId="23" fillId="5" borderId="16" xfId="0" applyFont="1" applyFill="1" applyBorder="1"/>
    <xf numFmtId="41" fontId="26" fillId="5" borderId="8" xfId="1" applyFont="1" applyFill="1" applyBorder="1" applyAlignment="1">
      <alignment vertical="top"/>
    </xf>
    <xf numFmtId="0" fontId="23" fillId="5" borderId="14" xfId="0" applyNumberFormat="1" applyFont="1" applyFill="1" applyBorder="1" applyAlignment="1">
      <alignment vertical="top" wrapText="1"/>
    </xf>
    <xf numFmtId="0" fontId="22" fillId="5" borderId="8" xfId="0" applyNumberFormat="1" applyFont="1" applyFill="1" applyBorder="1" applyAlignment="1">
      <alignment vertical="top"/>
    </xf>
    <xf numFmtId="3" fontId="23" fillId="5" borderId="15" xfId="0" applyNumberFormat="1" applyFont="1" applyFill="1" applyBorder="1" applyAlignment="1">
      <alignment vertical="top"/>
    </xf>
    <xf numFmtId="0" fontId="15" fillId="5" borderId="15" xfId="0" applyFont="1" applyFill="1" applyBorder="1" applyAlignment="1">
      <alignment vertical="top"/>
    </xf>
    <xf numFmtId="41" fontId="23" fillId="5" borderId="15" xfId="1" applyFont="1" applyFill="1" applyBorder="1" applyAlignment="1">
      <alignment vertical="top"/>
    </xf>
    <xf numFmtId="0" fontId="20" fillId="5" borderId="15" xfId="0" applyFont="1" applyFill="1" applyBorder="1" applyAlignment="1">
      <alignment vertical="top"/>
    </xf>
    <xf numFmtId="0" fontId="19" fillId="5" borderId="15" xfId="0" applyFont="1" applyFill="1" applyBorder="1" applyAlignment="1">
      <alignment vertical="top"/>
    </xf>
    <xf numFmtId="0" fontId="16" fillId="5" borderId="15" xfId="0" applyFont="1" applyFill="1" applyBorder="1" applyAlignment="1">
      <alignment vertical="top"/>
    </xf>
    <xf numFmtId="0" fontId="17" fillId="5" borderId="8" xfId="1" applyNumberFormat="1" applyFont="1" applyFill="1" applyBorder="1" applyAlignment="1">
      <alignment vertical="top"/>
    </xf>
    <xf numFmtId="3" fontId="23" fillId="5" borderId="16" xfId="0" applyNumberFormat="1" applyFont="1" applyFill="1" applyBorder="1" applyAlignment="1">
      <alignment vertical="top"/>
    </xf>
    <xf numFmtId="41" fontId="23" fillId="5" borderId="16" xfId="1" applyFont="1" applyFill="1" applyBorder="1" applyAlignment="1">
      <alignment vertical="top"/>
    </xf>
    <xf numFmtId="0" fontId="22" fillId="5" borderId="8" xfId="1" applyNumberFormat="1" applyFont="1" applyFill="1" applyBorder="1" applyAlignment="1">
      <alignment vertical="top" wrapText="1"/>
    </xf>
    <xf numFmtId="0" fontId="20" fillId="5" borderId="14" xfId="0" applyFont="1" applyFill="1" applyBorder="1" applyAlignment="1">
      <alignment vertical="top"/>
    </xf>
    <xf numFmtId="0" fontId="17" fillId="5" borderId="15" xfId="0" applyFont="1" applyFill="1" applyBorder="1" applyAlignment="1">
      <alignment vertical="top"/>
    </xf>
    <xf numFmtId="3" fontId="23" fillId="5" borderId="15" xfId="0" applyNumberFormat="1" applyFont="1" applyFill="1" applyBorder="1"/>
    <xf numFmtId="41" fontId="20" fillId="5" borderId="8" xfId="1" applyFont="1" applyFill="1" applyBorder="1"/>
    <xf numFmtId="0" fontId="17" fillId="5" borderId="8" xfId="1" applyNumberFormat="1" applyFont="1" applyFill="1" applyBorder="1"/>
    <xf numFmtId="41" fontId="27" fillId="5" borderId="0" xfId="1" applyFont="1" applyFill="1" applyBorder="1"/>
    <xf numFmtId="41" fontId="27" fillId="5" borderId="0" xfId="1" applyFont="1" applyFill="1" applyBorder="1" applyAlignment="1">
      <alignment vertical="top"/>
    </xf>
    <xf numFmtId="0" fontId="22" fillId="5" borderId="8" xfId="1" applyNumberFormat="1" applyFont="1" applyFill="1" applyBorder="1"/>
    <xf numFmtId="41" fontId="23" fillId="5" borderId="15" xfId="1" applyFont="1" applyFill="1" applyBorder="1"/>
    <xf numFmtId="164" fontId="23" fillId="5" borderId="16" xfId="2" applyNumberFormat="1" applyFont="1" applyFill="1" applyBorder="1" applyAlignment="1">
      <alignment vertical="top"/>
    </xf>
    <xf numFmtId="164" fontId="23" fillId="5" borderId="0" xfId="2" applyNumberFormat="1" applyFont="1" applyFill="1" applyBorder="1" applyAlignment="1">
      <alignment vertical="top"/>
    </xf>
    <xf numFmtId="0" fontId="17" fillId="5" borderId="8" xfId="0" applyNumberFormat="1" applyFont="1" applyFill="1" applyBorder="1" applyAlignment="1">
      <alignment vertical="top"/>
    </xf>
    <xf numFmtId="0" fontId="22" fillId="0" borderId="8" xfId="1" applyNumberFormat="1" applyFont="1" applyFill="1" applyBorder="1"/>
    <xf numFmtId="41" fontId="23" fillId="0" borderId="0" xfId="0" applyNumberFormat="1" applyFont="1" applyFill="1"/>
    <xf numFmtId="0" fontId="17" fillId="0" borderId="8" xfId="1" applyNumberFormat="1" applyFont="1" applyFill="1" applyBorder="1"/>
    <xf numFmtId="164" fontId="23" fillId="0" borderId="16" xfId="2" applyNumberFormat="1" applyFont="1" applyFill="1" applyBorder="1" applyAlignment="1">
      <alignment vertical="top"/>
    </xf>
    <xf numFmtId="164" fontId="23" fillId="0" borderId="0" xfId="2" applyNumberFormat="1" applyFont="1" applyFill="1" applyBorder="1" applyAlignment="1">
      <alignment vertical="top"/>
    </xf>
    <xf numFmtId="3" fontId="23" fillId="0" borderId="15" xfId="0" applyNumberFormat="1" applyFont="1" applyFill="1" applyBorder="1"/>
    <xf numFmtId="3" fontId="23" fillId="0" borderId="8" xfId="0" applyNumberFormat="1" applyFont="1" applyFill="1" applyBorder="1"/>
    <xf numFmtId="0" fontId="23" fillId="0" borderId="8" xfId="0" applyNumberFormat="1" applyFont="1" applyFill="1" applyBorder="1" applyAlignment="1">
      <alignment wrapText="1"/>
    </xf>
    <xf numFmtId="3" fontId="23" fillId="0" borderId="8" xfId="0" applyNumberFormat="1" applyFont="1" applyFill="1" applyBorder="1" applyAlignment="1">
      <alignment wrapText="1"/>
    </xf>
    <xf numFmtId="167" fontId="23" fillId="0" borderId="8" xfId="0" applyNumberFormat="1" applyFont="1" applyFill="1" applyBorder="1"/>
    <xf numFmtId="168" fontId="23" fillId="0" borderId="8" xfId="0" applyNumberFormat="1" applyFont="1" applyFill="1" applyBorder="1"/>
    <xf numFmtId="0" fontId="23" fillId="0" borderId="8" xfId="0" applyNumberFormat="1" applyFont="1" applyFill="1" applyBorder="1"/>
    <xf numFmtId="3" fontId="23" fillId="0" borderId="0" xfId="0" applyNumberFormat="1" applyFont="1" applyFill="1" applyBorder="1"/>
    <xf numFmtId="41" fontId="20" fillId="0" borderId="8" xfId="1" applyFont="1" applyFill="1" applyBorder="1"/>
    <xf numFmtId="41" fontId="27" fillId="0" borderId="0" xfId="1" applyFont="1" applyFill="1" applyBorder="1"/>
    <xf numFmtId="41" fontId="27" fillId="0" borderId="0" xfId="1" applyFont="1" applyFill="1" applyBorder="1" applyAlignment="1">
      <alignment vertical="top"/>
    </xf>
    <xf numFmtId="0" fontId="17" fillId="0" borderId="8" xfId="0" applyNumberFormat="1" applyFont="1" applyFill="1" applyBorder="1"/>
    <xf numFmtId="0" fontId="15" fillId="0" borderId="15" xfId="0" applyFont="1" applyFill="1" applyBorder="1" applyAlignment="1">
      <alignment vertical="top"/>
    </xf>
    <xf numFmtId="0" fontId="17" fillId="0" borderId="8" xfId="0" applyNumberFormat="1" applyFont="1" applyFill="1" applyBorder="1" applyAlignment="1">
      <alignment vertical="top" wrapText="1"/>
    </xf>
    <xf numFmtId="41" fontId="23" fillId="0" borderId="16" xfId="1" applyFont="1" applyFill="1" applyBorder="1" applyAlignment="1">
      <alignment vertical="top"/>
    </xf>
    <xf numFmtId="0" fontId="17" fillId="0" borderId="8" xfId="1" applyNumberFormat="1" applyFont="1" applyFill="1" applyBorder="1" applyAlignment="1">
      <alignment vertical="top"/>
    </xf>
    <xf numFmtId="0" fontId="23" fillId="0" borderId="0" xfId="0" applyFont="1" applyFill="1" applyAlignment="1">
      <alignment horizontal="center"/>
    </xf>
    <xf numFmtId="3" fontId="23" fillId="0" borderId="16" xfId="0" applyNumberFormat="1" applyFont="1" applyFill="1" applyBorder="1" applyAlignment="1">
      <alignment vertical="top"/>
    </xf>
    <xf numFmtId="0" fontId="22" fillId="0" borderId="8" xfId="1" applyNumberFormat="1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/>
    </xf>
    <xf numFmtId="0" fontId="17" fillId="0" borderId="15" xfId="0" applyFont="1" applyFill="1" applyBorder="1" applyAlignment="1">
      <alignment vertical="top"/>
    </xf>
    <xf numFmtId="3" fontId="17" fillId="0" borderId="8" xfId="0" applyNumberFormat="1" applyFont="1" applyFill="1" applyBorder="1" applyAlignment="1">
      <alignment vertical="top" wrapText="1"/>
    </xf>
    <xf numFmtId="167" fontId="17" fillId="0" borderId="8" xfId="0" applyNumberFormat="1" applyFont="1" applyFill="1" applyBorder="1" applyAlignment="1">
      <alignment vertical="top"/>
    </xf>
    <xf numFmtId="3" fontId="17" fillId="0" borderId="8" xfId="0" applyNumberFormat="1" applyFont="1" applyFill="1" applyBorder="1" applyAlignment="1">
      <alignment vertical="top"/>
    </xf>
    <xf numFmtId="0" fontId="23" fillId="0" borderId="0" xfId="0" applyFont="1" applyFill="1" applyAlignment="1">
      <alignment horizontal="center" vertical="top"/>
    </xf>
    <xf numFmtId="0" fontId="23" fillId="0" borderId="16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8" fontId="17" fillId="0" borderId="8" xfId="0" applyNumberFormat="1" applyFont="1" applyFill="1" applyBorder="1" applyAlignment="1">
      <alignment vertical="top" wrapText="1"/>
    </xf>
    <xf numFmtId="0" fontId="17" fillId="0" borderId="8" xfId="0" applyNumberFormat="1" applyFont="1" applyFill="1" applyBorder="1" applyAlignment="1">
      <alignment vertical="top"/>
    </xf>
    <xf numFmtId="167" fontId="23" fillId="0" borderId="8" xfId="4" applyNumberFormat="1" applyFont="1" applyFill="1" applyBorder="1" applyAlignment="1">
      <alignment vertical="top"/>
    </xf>
    <xf numFmtId="0" fontId="22" fillId="0" borderId="8" xfId="0" applyNumberFormat="1" applyFont="1" applyFill="1" applyBorder="1" applyAlignment="1">
      <alignment vertical="top" wrapText="1"/>
    </xf>
    <xf numFmtId="167" fontId="23" fillId="0" borderId="8" xfId="0" applyNumberFormat="1" applyFont="1" applyFill="1" applyBorder="1" applyAlignment="1">
      <alignment horizontal="right" vertical="top" wrapText="1"/>
    </xf>
    <xf numFmtId="167" fontId="23" fillId="0" borderId="8" xfId="0" applyNumberFormat="1" applyFont="1" applyFill="1" applyBorder="1" applyAlignment="1">
      <alignment vertical="top" wrapText="1"/>
    </xf>
    <xf numFmtId="0" fontId="25" fillId="0" borderId="8" xfId="0" applyNumberFormat="1" applyFont="1" applyFill="1" applyBorder="1" applyAlignment="1">
      <alignment horizontal="center" vertical="top" wrapText="1"/>
    </xf>
    <xf numFmtId="0" fontId="22" fillId="0" borderId="8" xfId="0" applyNumberFormat="1" applyFont="1" applyFill="1" applyBorder="1" applyAlignment="1">
      <alignment horizontal="left" vertical="top" wrapText="1"/>
    </xf>
    <xf numFmtId="0" fontId="23" fillId="0" borderId="8" xfId="1" applyNumberFormat="1" applyFont="1" applyFill="1" applyBorder="1" applyAlignment="1">
      <alignment horizontal="left" vertical="top" wrapText="1"/>
    </xf>
    <xf numFmtId="0" fontId="17" fillId="0" borderId="8" xfId="1" applyNumberFormat="1" applyFont="1" applyFill="1" applyBorder="1" applyAlignment="1">
      <alignment horizontal="left" vertical="top"/>
    </xf>
    <xf numFmtId="168" fontId="17" fillId="0" borderId="8" xfId="0" applyNumberFormat="1" applyFont="1" applyFill="1" applyBorder="1" applyAlignment="1">
      <alignment vertical="top"/>
    </xf>
    <xf numFmtId="0" fontId="21" fillId="0" borderId="8" xfId="0" applyNumberFormat="1" applyFont="1" applyFill="1" applyBorder="1"/>
    <xf numFmtId="0" fontId="23" fillId="0" borderId="14" xfId="0" applyNumberFormat="1" applyFont="1" applyFill="1" applyBorder="1" applyAlignment="1">
      <alignment vertical="top" wrapText="1"/>
    </xf>
    <xf numFmtId="41" fontId="23" fillId="0" borderId="0" xfId="1" applyFont="1" applyFill="1" applyBorder="1" applyAlignment="1">
      <alignment horizontal="center" vertical="top"/>
    </xf>
    <xf numFmtId="0" fontId="14" fillId="6" borderId="8" xfId="0" applyNumberFormat="1" applyFont="1" applyFill="1" applyBorder="1" applyAlignment="1">
      <alignment vertical="top" wrapText="1"/>
    </xf>
    <xf numFmtId="167" fontId="14" fillId="0" borderId="8" xfId="0" applyNumberFormat="1" applyFont="1" applyBorder="1" applyAlignment="1">
      <alignment vertical="top"/>
    </xf>
    <xf numFmtId="0" fontId="14" fillId="6" borderId="15" xfId="0" applyFont="1" applyFill="1" applyBorder="1"/>
    <xf numFmtId="0" fontId="14" fillId="6" borderId="15" xfId="0" applyFont="1" applyFill="1" applyBorder="1" applyAlignment="1">
      <alignment vertical="top"/>
    </xf>
    <xf numFmtId="0" fontId="13" fillId="6" borderId="14" xfId="0" applyFont="1" applyFill="1" applyBorder="1" applyAlignment="1">
      <alignment vertical="top"/>
    </xf>
    <xf numFmtId="0" fontId="13" fillId="6" borderId="8" xfId="0" applyNumberFormat="1" applyFont="1" applyFill="1" applyBorder="1" applyAlignment="1">
      <alignment vertical="top" wrapText="1"/>
    </xf>
    <xf numFmtId="0" fontId="13" fillId="0" borderId="14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8" xfId="0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6" borderId="14" xfId="0" applyFont="1" applyFill="1" applyBorder="1"/>
    <xf numFmtId="0" fontId="13" fillId="0" borderId="14" xfId="0" applyFont="1" applyBorder="1"/>
    <xf numFmtId="0" fontId="13" fillId="0" borderId="14" xfId="0" applyFont="1" applyFill="1" applyBorder="1"/>
    <xf numFmtId="0" fontId="13" fillId="0" borderId="8" xfId="1" applyNumberFormat="1" applyFont="1" applyFill="1" applyBorder="1" applyAlignment="1">
      <alignment vertical="top" wrapText="1"/>
    </xf>
    <xf numFmtId="0" fontId="13" fillId="6" borderId="8" xfId="0" applyFont="1" applyFill="1" applyBorder="1" applyAlignment="1">
      <alignment vertical="top"/>
    </xf>
    <xf numFmtId="0" fontId="13" fillId="6" borderId="8" xfId="1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/>
    </xf>
    <xf numFmtId="3" fontId="13" fillId="0" borderId="8" xfId="0" applyNumberFormat="1" applyFont="1" applyBorder="1" applyAlignment="1">
      <alignment horizontal="left" vertical="top" wrapText="1"/>
    </xf>
    <xf numFmtId="41" fontId="13" fillId="0" borderId="8" xfId="1" applyFont="1" applyFill="1" applyBorder="1" applyAlignment="1">
      <alignment horizontal="center" vertical="top" wrapText="1"/>
    </xf>
    <xf numFmtId="3" fontId="13" fillId="0" borderId="8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/>
    </xf>
    <xf numFmtId="3" fontId="12" fillId="0" borderId="8" xfId="0" applyNumberFormat="1" applyFont="1" applyBorder="1" applyAlignment="1">
      <alignment vertical="top" wrapText="1"/>
    </xf>
    <xf numFmtId="0" fontId="12" fillId="0" borderId="15" xfId="0" applyFont="1" applyBorder="1" applyAlignment="1">
      <alignment horizontal="left" vertical="top"/>
    </xf>
    <xf numFmtId="0" fontId="12" fillId="0" borderId="14" xfId="0" applyFont="1" applyBorder="1" applyAlignment="1">
      <alignment vertical="top"/>
    </xf>
    <xf numFmtId="0" fontId="12" fillId="0" borderId="14" xfId="0" applyFont="1" applyBorder="1"/>
    <xf numFmtId="41" fontId="12" fillId="0" borderId="8" xfId="1" applyFont="1" applyBorder="1" applyAlignment="1">
      <alignment vertical="top" wrapText="1"/>
    </xf>
    <xf numFmtId="0" fontId="11" fillId="6" borderId="8" xfId="1" applyNumberFormat="1" applyFont="1" applyFill="1" applyBorder="1" applyAlignment="1">
      <alignment vertical="top"/>
    </xf>
    <xf numFmtId="0" fontId="13" fillId="0" borderId="15" xfId="0" applyFont="1" applyFill="1" applyBorder="1"/>
    <xf numFmtId="0" fontId="13" fillId="0" borderId="15" xfId="0" applyFont="1" applyFill="1" applyBorder="1" applyAlignment="1"/>
    <xf numFmtId="0" fontId="13" fillId="0" borderId="16" xfId="0" applyFont="1" applyFill="1" applyBorder="1" applyAlignment="1"/>
    <xf numFmtId="0" fontId="22" fillId="0" borderId="15" xfId="0" applyFont="1" applyFill="1" applyBorder="1" applyAlignment="1"/>
    <xf numFmtId="0" fontId="22" fillId="0" borderId="16" xfId="0" applyFont="1" applyFill="1" applyBorder="1" applyAlignment="1"/>
    <xf numFmtId="0" fontId="10" fillId="0" borderId="8" xfId="1" applyNumberFormat="1" applyFont="1" applyFill="1" applyBorder="1" applyAlignment="1">
      <alignment vertical="top"/>
    </xf>
    <xf numFmtId="0" fontId="10" fillId="0" borderId="8" xfId="0" applyNumberFormat="1" applyFont="1" applyBorder="1" applyAlignment="1">
      <alignment vertical="top"/>
    </xf>
    <xf numFmtId="0" fontId="10" fillId="6" borderId="8" xfId="0" applyNumberFormat="1" applyFont="1" applyFill="1" applyBorder="1" applyAlignment="1">
      <alignment vertical="top" wrapText="1"/>
    </xf>
    <xf numFmtId="167" fontId="10" fillId="6" borderId="8" xfId="0" applyNumberFormat="1" applyFont="1" applyFill="1" applyBorder="1" applyAlignment="1">
      <alignment vertical="top"/>
    </xf>
    <xf numFmtId="3" fontId="10" fillId="6" borderId="8" xfId="0" applyNumberFormat="1" applyFont="1" applyFill="1" applyBorder="1" applyAlignment="1">
      <alignment vertical="top"/>
    </xf>
    <xf numFmtId="0" fontId="10" fillId="0" borderId="8" xfId="1" applyNumberFormat="1" applyFont="1" applyBorder="1" applyAlignment="1">
      <alignment vertical="top" wrapText="1"/>
    </xf>
    <xf numFmtId="3" fontId="10" fillId="0" borderId="8" xfId="0" applyNumberFormat="1" applyFont="1" applyFill="1" applyBorder="1" applyAlignment="1">
      <alignment vertical="top"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3" fontId="12" fillId="6" borderId="8" xfId="0" applyNumberFormat="1" applyFont="1" applyFill="1" applyBorder="1" applyAlignment="1">
      <alignment vertical="top" wrapText="1"/>
    </xf>
    <xf numFmtId="0" fontId="12" fillId="6" borderId="15" xfId="0" applyFont="1" applyFill="1" applyBorder="1" applyAlignment="1">
      <alignment vertical="top"/>
    </xf>
    <xf numFmtId="0" fontId="9" fillId="0" borderId="8" xfId="1" applyNumberFormat="1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9" fillId="0" borderId="8" xfId="0" applyNumberFormat="1" applyFont="1" applyBorder="1" applyAlignment="1">
      <alignment vertical="top" wrapText="1"/>
    </xf>
    <xf numFmtId="14" fontId="22" fillId="0" borderId="8" xfId="0" applyNumberFormat="1" applyFont="1" applyBorder="1" applyAlignment="1">
      <alignment vertical="top"/>
    </xf>
    <xf numFmtId="0" fontId="8" fillId="0" borderId="8" xfId="0" applyNumberFormat="1" applyFont="1" applyFill="1" applyBorder="1" applyAlignment="1">
      <alignment vertical="top" wrapText="1"/>
    </xf>
    <xf numFmtId="3" fontId="8" fillId="0" borderId="8" xfId="0" applyNumberFormat="1" applyFont="1" applyFill="1" applyBorder="1" applyAlignment="1">
      <alignment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3" fontId="8" fillId="0" borderId="8" xfId="0" applyNumberFormat="1" applyFont="1" applyBorder="1" applyAlignment="1">
      <alignment vertical="top" wrapText="1"/>
    </xf>
    <xf numFmtId="0" fontId="8" fillId="6" borderId="8" xfId="1" applyNumberFormat="1" applyFont="1" applyFill="1" applyBorder="1" applyAlignment="1">
      <alignment vertical="top" wrapText="1"/>
    </xf>
    <xf numFmtId="41" fontId="8" fillId="6" borderId="8" xfId="1" applyFont="1" applyFill="1" applyBorder="1" applyAlignment="1">
      <alignment vertical="top" wrapText="1"/>
    </xf>
    <xf numFmtId="41" fontId="8" fillId="0" borderId="8" xfId="1" applyFont="1" applyBorder="1" applyAlignment="1">
      <alignment vertical="top" wrapText="1"/>
    </xf>
    <xf numFmtId="41" fontId="8" fillId="0" borderId="8" xfId="1" applyFont="1" applyBorder="1" applyAlignment="1">
      <alignment wrapText="1"/>
    </xf>
    <xf numFmtId="0" fontId="8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6" xfId="0" applyFont="1" applyBorder="1" applyAlignment="1">
      <alignment vertical="top"/>
    </xf>
    <xf numFmtId="3" fontId="30" fillId="0" borderId="8" xfId="0" applyNumberFormat="1" applyFont="1" applyBorder="1" applyAlignment="1">
      <alignment vertical="top"/>
    </xf>
    <xf numFmtId="10" fontId="30" fillId="0" borderId="8" xfId="3" applyNumberFormat="1" applyFont="1" applyBorder="1" applyAlignment="1">
      <alignment vertical="top"/>
    </xf>
    <xf numFmtId="3" fontId="30" fillId="0" borderId="8" xfId="0" applyNumberFormat="1" applyFont="1" applyBorder="1" applyAlignment="1">
      <alignment vertical="top" wrapText="1"/>
    </xf>
    <xf numFmtId="168" fontId="30" fillId="0" borderId="8" xfId="0" applyNumberFormat="1" applyFont="1" applyBorder="1" applyAlignment="1">
      <alignment vertical="top"/>
    </xf>
    <xf numFmtId="41" fontId="30" fillId="0" borderId="8" xfId="1" applyFont="1" applyBorder="1" applyAlignment="1">
      <alignment vertical="top"/>
    </xf>
    <xf numFmtId="41" fontId="30" fillId="0" borderId="8" xfId="1" applyFont="1" applyBorder="1" applyAlignment="1">
      <alignment vertical="top" wrapText="1"/>
    </xf>
    <xf numFmtId="168" fontId="30" fillId="0" borderId="8" xfId="1" applyNumberFormat="1" applyFont="1" applyBorder="1" applyAlignment="1">
      <alignment vertical="top"/>
    </xf>
    <xf numFmtId="0" fontId="8" fillId="6" borderId="8" xfId="0" applyNumberFormat="1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vertical="top" wrapText="1"/>
    </xf>
    <xf numFmtId="0" fontId="17" fillId="0" borderId="8" xfId="0" applyNumberFormat="1" applyFont="1" applyBorder="1" applyAlignment="1">
      <alignment vertical="top"/>
    </xf>
    <xf numFmtId="3" fontId="8" fillId="6" borderId="8" xfId="0" applyNumberFormat="1" applyFont="1" applyFill="1" applyBorder="1" applyAlignment="1">
      <alignment vertical="top" wrapText="1"/>
    </xf>
    <xf numFmtId="3" fontId="8" fillId="6" borderId="8" xfId="0" applyNumberFormat="1" applyFont="1" applyFill="1" applyBorder="1" applyAlignment="1">
      <alignment horizontal="left" vertical="top" wrapText="1"/>
    </xf>
    <xf numFmtId="3" fontId="8" fillId="0" borderId="8" xfId="0" applyNumberFormat="1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wrapText="1"/>
    </xf>
    <xf numFmtId="3" fontId="8" fillId="6" borderId="8" xfId="0" applyNumberFormat="1" applyFont="1" applyFill="1" applyBorder="1" applyAlignment="1">
      <alignment wrapText="1"/>
    </xf>
    <xf numFmtId="167" fontId="8" fillId="0" borderId="8" xfId="0" applyNumberFormat="1" applyFont="1" applyBorder="1" applyAlignment="1">
      <alignment vertical="top"/>
    </xf>
    <xf numFmtId="0" fontId="31" fillId="0" borderId="14" xfId="0" applyFont="1" applyBorder="1" applyAlignment="1">
      <alignment vertical="top"/>
    </xf>
    <xf numFmtId="0" fontId="32" fillId="0" borderId="15" xfId="0" applyFont="1" applyFill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6" xfId="0" applyFont="1" applyBorder="1" applyAlignment="1">
      <alignment vertical="top"/>
    </xf>
    <xf numFmtId="3" fontId="31" fillId="0" borderId="8" xfId="0" applyNumberFormat="1" applyFont="1" applyBorder="1" applyAlignment="1">
      <alignment vertical="top"/>
    </xf>
    <xf numFmtId="10" fontId="31" fillId="0" borderId="8" xfId="3" applyNumberFormat="1" applyFont="1" applyBorder="1" applyAlignment="1">
      <alignment vertical="top"/>
    </xf>
    <xf numFmtId="3" fontId="31" fillId="0" borderId="8" xfId="0" applyNumberFormat="1" applyFont="1" applyBorder="1" applyAlignment="1">
      <alignment vertical="top" wrapText="1"/>
    </xf>
    <xf numFmtId="168" fontId="31" fillId="0" borderId="8" xfId="0" applyNumberFormat="1" applyFont="1" applyBorder="1" applyAlignment="1">
      <alignment vertical="top"/>
    </xf>
    <xf numFmtId="0" fontId="31" fillId="0" borderId="0" xfId="0" applyFont="1" applyFill="1" applyAlignment="1">
      <alignment vertical="top"/>
    </xf>
    <xf numFmtId="3" fontId="31" fillId="0" borderId="0" xfId="0" applyNumberFormat="1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3" fontId="31" fillId="2" borderId="0" xfId="0" applyNumberFormat="1" applyFont="1" applyFill="1" applyBorder="1" applyAlignment="1">
      <alignment vertical="top"/>
    </xf>
    <xf numFmtId="0" fontId="31" fillId="2" borderId="0" xfId="0" applyFont="1" applyFill="1" applyBorder="1" applyAlignment="1">
      <alignment vertical="top"/>
    </xf>
    <xf numFmtId="0" fontId="8" fillId="6" borderId="8" xfId="0" applyNumberFormat="1" applyFont="1" applyFill="1" applyBorder="1" applyAlignment="1">
      <alignment vertical="top" wrapText="1"/>
    </xf>
    <xf numFmtId="167" fontId="8" fillId="6" borderId="8" xfId="0" applyNumberFormat="1" applyFont="1" applyFill="1" applyBorder="1" applyAlignment="1">
      <alignment vertical="top"/>
    </xf>
    <xf numFmtId="0" fontId="8" fillId="6" borderId="8" xfId="0" applyNumberFormat="1" applyFont="1" applyFill="1" applyBorder="1" applyAlignment="1">
      <alignment wrapText="1"/>
    </xf>
    <xf numFmtId="0" fontId="21" fillId="6" borderId="8" xfId="0" applyNumberFormat="1" applyFont="1" applyFill="1" applyBorder="1" applyAlignment="1">
      <alignment vertical="top"/>
    </xf>
    <xf numFmtId="3" fontId="8" fillId="6" borderId="8" xfId="0" applyNumberFormat="1" applyFont="1" applyFill="1" applyBorder="1" applyAlignment="1">
      <alignment vertical="top"/>
    </xf>
    <xf numFmtId="169" fontId="22" fillId="4" borderId="7" xfId="1" applyNumberFormat="1" applyFont="1" applyFill="1" applyBorder="1"/>
    <xf numFmtId="169" fontId="22" fillId="0" borderId="8" xfId="1" applyNumberFormat="1" applyFont="1" applyBorder="1"/>
    <xf numFmtId="169" fontId="22" fillId="0" borderId="8" xfId="0" applyNumberFormat="1" applyFont="1" applyBorder="1"/>
    <xf numFmtId="169" fontId="22" fillId="6" borderId="8" xfId="1" applyNumberFormat="1" applyFont="1" applyFill="1" applyBorder="1"/>
    <xf numFmtId="169" fontId="22" fillId="6" borderId="8" xfId="1" applyNumberFormat="1" applyFont="1" applyFill="1" applyBorder="1" applyAlignment="1">
      <alignment vertical="top"/>
    </xf>
    <xf numFmtId="169" fontId="22" fillId="0" borderId="8" xfId="1" applyNumberFormat="1" applyFont="1" applyBorder="1" applyAlignment="1">
      <alignment vertical="top"/>
    </xf>
    <xf numFmtId="169" fontId="22" fillId="6" borderId="8" xfId="2" applyNumberFormat="1" applyFont="1" applyFill="1" applyBorder="1"/>
    <xf numFmtId="169" fontId="22" fillId="0" borderId="8" xfId="2" applyNumberFormat="1" applyFont="1" applyFill="1" applyBorder="1"/>
    <xf numFmtId="169" fontId="22" fillId="0" borderId="8" xfId="1" applyNumberFormat="1" applyFont="1" applyFill="1" applyBorder="1"/>
    <xf numFmtId="169" fontId="22" fillId="4" borderId="8" xfId="1" applyNumberFormat="1" applyFont="1" applyFill="1" applyBorder="1"/>
    <xf numFmtId="169" fontId="22" fillId="0" borderId="8" xfId="0" applyNumberFormat="1" applyFont="1" applyBorder="1" applyAlignment="1">
      <alignment vertical="top"/>
    </xf>
    <xf numFmtId="169" fontId="22" fillId="0" borderId="8" xfId="1" applyNumberFormat="1" applyFont="1" applyFill="1" applyBorder="1" applyAlignment="1">
      <alignment vertical="top"/>
    </xf>
    <xf numFmtId="169" fontId="22" fillId="0" borderId="8" xfId="1" applyNumberFormat="1" applyFont="1" applyBorder="1" applyAlignment="1">
      <alignment horizontal="left" vertical="top"/>
    </xf>
    <xf numFmtId="169" fontId="22" fillId="6" borderId="8" xfId="0" applyNumberFormat="1" applyFont="1" applyFill="1" applyBorder="1" applyAlignment="1">
      <alignment vertical="top"/>
    </xf>
    <xf numFmtId="169" fontId="8" fillId="0" borderId="8" xfId="0" applyNumberFormat="1" applyFont="1" applyBorder="1" applyAlignment="1">
      <alignment vertical="top"/>
    </xf>
    <xf numFmtId="169" fontId="31" fillId="0" borderId="8" xfId="0" applyNumberFormat="1" applyFont="1" applyBorder="1" applyAlignment="1">
      <alignment vertical="top"/>
    </xf>
    <xf numFmtId="169" fontId="22" fillId="6" borderId="8" xfId="0" applyNumberFormat="1" applyFont="1" applyFill="1" applyBorder="1"/>
    <xf numFmtId="169" fontId="8" fillId="6" borderId="8" xfId="0" applyNumberFormat="1" applyFont="1" applyFill="1" applyBorder="1" applyAlignment="1">
      <alignment vertical="top"/>
    </xf>
    <xf numFmtId="169" fontId="22" fillId="6" borderId="8" xfId="4" applyNumberFormat="1" applyFont="1" applyFill="1" applyBorder="1" applyAlignment="1">
      <alignment vertical="top"/>
    </xf>
    <xf numFmtId="169" fontId="22" fillId="6" borderId="8" xfId="0" applyNumberFormat="1" applyFont="1" applyFill="1" applyBorder="1" applyAlignment="1">
      <alignment horizontal="center" vertical="top" wrapText="1"/>
    </xf>
    <xf numFmtId="169" fontId="22" fillId="6" borderId="8" xfId="0" applyNumberFormat="1" applyFont="1" applyFill="1" applyBorder="1" applyAlignment="1">
      <alignment vertical="top" wrapText="1"/>
    </xf>
    <xf numFmtId="169" fontId="22" fillId="0" borderId="8" xfId="3" applyNumberFormat="1" applyFont="1" applyBorder="1" applyAlignment="1">
      <alignment vertical="top"/>
    </xf>
    <xf numFmtId="169" fontId="21" fillId="6" borderId="8" xfId="0" applyNumberFormat="1" applyFont="1" applyFill="1" applyBorder="1"/>
    <xf numFmtId="169" fontId="21" fillId="6" borderId="8" xfId="1" applyNumberFormat="1" applyFont="1" applyFill="1" applyBorder="1"/>
    <xf numFmtId="169" fontId="21" fillId="6" borderId="8" xfId="1" applyNumberFormat="1" applyFont="1" applyFill="1" applyBorder="1" applyAlignment="1">
      <alignment vertical="top"/>
    </xf>
    <xf numFmtId="169" fontId="22" fillId="0" borderId="8" xfId="0" applyNumberFormat="1" applyFont="1" applyFill="1" applyBorder="1" applyAlignment="1">
      <alignment vertical="top"/>
    </xf>
    <xf numFmtId="169" fontId="30" fillId="0" borderId="8" xfId="0" applyNumberFormat="1" applyFont="1" applyBorder="1" applyAlignment="1">
      <alignment vertical="top"/>
    </xf>
    <xf numFmtId="169" fontId="30" fillId="0" borderId="8" xfId="1" applyNumberFormat="1" applyFont="1" applyBorder="1" applyAlignment="1">
      <alignment vertical="top"/>
    </xf>
    <xf numFmtId="169" fontId="17" fillId="0" borderId="8" xfId="1" applyNumberFormat="1" applyFont="1" applyBorder="1" applyAlignment="1">
      <alignment vertical="top"/>
    </xf>
    <xf numFmtId="169" fontId="26" fillId="6" borderId="8" xfId="0" applyNumberFormat="1" applyFont="1" applyFill="1" applyBorder="1" applyAlignment="1">
      <alignment vertical="top"/>
    </xf>
    <xf numFmtId="169" fontId="22" fillId="0" borderId="9" xfId="1" applyNumberFormat="1" applyFont="1" applyBorder="1"/>
    <xf numFmtId="167" fontId="8" fillId="6" borderId="8" xfId="0" applyNumberFormat="1" applyFont="1" applyFill="1" applyBorder="1"/>
    <xf numFmtId="41" fontId="21" fillId="0" borderId="8" xfId="1" applyFont="1" applyFill="1" applyBorder="1" applyAlignment="1">
      <alignment horizontal="left" vertical="top"/>
    </xf>
    <xf numFmtId="3" fontId="21" fillId="0" borderId="8" xfId="0" applyNumberFormat="1" applyFont="1" applyFill="1" applyBorder="1" applyAlignment="1">
      <alignment horizontal="left" vertical="top" wrapText="1"/>
    </xf>
    <xf numFmtId="3" fontId="21" fillId="6" borderId="8" xfId="0" applyNumberFormat="1" applyFont="1" applyFill="1" applyBorder="1" applyAlignment="1">
      <alignment vertical="top" wrapText="1"/>
    </xf>
    <xf numFmtId="169" fontId="21" fillId="6" borderId="8" xfId="0" applyNumberFormat="1" applyFont="1" applyFill="1" applyBorder="1" applyAlignment="1">
      <alignment vertical="top"/>
    </xf>
    <xf numFmtId="3" fontId="21" fillId="0" borderId="14" xfId="0" applyNumberFormat="1" applyFont="1" applyFill="1" applyBorder="1" applyAlignment="1">
      <alignment horizontal="left" vertical="top" wrapText="1"/>
    </xf>
    <xf numFmtId="164" fontId="23" fillId="0" borderId="8" xfId="2" applyNumberFormat="1" applyFont="1" applyFill="1" applyBorder="1" applyAlignment="1">
      <alignment horizontal="center" vertical="top"/>
    </xf>
    <xf numFmtId="164" fontId="23" fillId="0" borderId="8" xfId="2" applyNumberFormat="1" applyFont="1" applyBorder="1" applyAlignment="1">
      <alignment vertical="top"/>
    </xf>
    <xf numFmtId="41" fontId="23" fillId="6" borderId="8" xfId="1" applyNumberFormat="1" applyFont="1" applyFill="1" applyBorder="1" applyAlignment="1">
      <alignment horizontal="center" vertical="top"/>
    </xf>
    <xf numFmtId="0" fontId="8" fillId="6" borderId="8" xfId="0" applyNumberFormat="1" applyFont="1" applyFill="1" applyBorder="1" applyAlignment="1">
      <alignment vertical="top"/>
    </xf>
    <xf numFmtId="0" fontId="9" fillId="6" borderId="8" xfId="0" applyNumberFormat="1" applyFont="1" applyFill="1" applyBorder="1" applyAlignment="1">
      <alignment vertical="top" wrapText="1"/>
    </xf>
    <xf numFmtId="0" fontId="9" fillId="6" borderId="8" xfId="0" applyNumberFormat="1" applyFont="1" applyFill="1" applyBorder="1" applyAlignment="1">
      <alignment vertical="top"/>
    </xf>
    <xf numFmtId="41" fontId="20" fillId="0" borderId="8" xfId="1" applyFont="1" applyBorder="1" applyAlignment="1">
      <alignment vertical="top"/>
    </xf>
    <xf numFmtId="0" fontId="8" fillId="0" borderId="8" xfId="1" applyNumberFormat="1" applyFont="1" applyBorder="1" applyAlignment="1">
      <alignment vertical="top" wrapText="1"/>
    </xf>
    <xf numFmtId="0" fontId="9" fillId="0" borderId="8" xfId="1" applyNumberFormat="1" applyFont="1" applyBorder="1" applyAlignment="1">
      <alignment vertical="top"/>
    </xf>
    <xf numFmtId="0" fontId="22" fillId="0" borderId="15" xfId="0" applyFont="1" applyBorder="1" applyAlignment="1">
      <alignment horizontal="left" vertical="top"/>
    </xf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1" fontId="23" fillId="0" borderId="8" xfId="1" applyNumberFormat="1" applyFont="1" applyBorder="1" applyAlignment="1">
      <alignment vertical="top"/>
    </xf>
    <xf numFmtId="0" fontId="7" fillId="6" borderId="8" xfId="1" applyNumberFormat="1" applyFont="1" applyFill="1" applyBorder="1" applyAlignment="1">
      <alignment vertical="top"/>
    </xf>
    <xf numFmtId="0" fontId="0" fillId="6" borderId="14" xfId="0" applyFont="1" applyFill="1" applyBorder="1" applyAlignment="1">
      <alignment vertical="top"/>
    </xf>
    <xf numFmtId="3" fontId="7" fillId="6" borderId="8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41" fontId="6" fillId="0" borderId="8" xfId="1" applyFont="1" applyFill="1" applyBorder="1" applyAlignment="1">
      <alignment vertical="top" wrapText="1"/>
    </xf>
    <xf numFmtId="167" fontId="6" fillId="0" borderId="8" xfId="1" applyNumberFormat="1" applyFont="1" applyFill="1" applyBorder="1" applyAlignment="1">
      <alignment vertical="top"/>
    </xf>
    <xf numFmtId="0" fontId="6" fillId="0" borderId="8" xfId="1" applyNumberFormat="1" applyFont="1" applyBorder="1" applyAlignment="1">
      <alignment vertical="top"/>
    </xf>
    <xf numFmtId="0" fontId="6" fillId="0" borderId="8" xfId="1" applyNumberFormat="1" applyFont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41" fontId="6" fillId="0" borderId="8" xfId="1" applyFont="1" applyFill="1" applyBorder="1"/>
    <xf numFmtId="41" fontId="6" fillId="0" borderId="8" xfId="1" applyFont="1" applyFill="1" applyBorder="1" applyAlignment="1">
      <alignment horizontal="center" vertical="top" wrapText="1"/>
    </xf>
    <xf numFmtId="41" fontId="6" fillId="0" borderId="8" xfId="1" applyFont="1" applyFill="1" applyBorder="1" applyAlignment="1">
      <alignment vertical="top"/>
    </xf>
    <xf numFmtId="10" fontId="6" fillId="0" borderId="8" xfId="3" applyNumberFormat="1" applyFont="1" applyFill="1" applyBorder="1" applyAlignment="1">
      <alignment vertical="top"/>
    </xf>
    <xf numFmtId="169" fontId="6" fillId="0" borderId="8" xfId="1" applyNumberFormat="1" applyFont="1" applyFill="1" applyBorder="1" applyAlignment="1">
      <alignment vertical="top"/>
    </xf>
    <xf numFmtId="0" fontId="22" fillId="0" borderId="15" xfId="0" applyFont="1" applyBorder="1" applyAlignment="1"/>
    <xf numFmtId="0" fontId="22" fillId="0" borderId="16" xfId="0" applyFont="1" applyBorder="1" applyAlignment="1"/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left" vertical="top"/>
    </xf>
    <xf numFmtId="41" fontId="6" fillId="0" borderId="8" xfId="1" applyFont="1" applyBorder="1" applyAlignment="1">
      <alignment horizontal="left" vertical="top"/>
    </xf>
    <xf numFmtId="10" fontId="6" fillId="0" borderId="8" xfId="3" applyNumberFormat="1" applyFont="1" applyBorder="1" applyAlignment="1">
      <alignment horizontal="left" vertical="top"/>
    </xf>
    <xf numFmtId="41" fontId="6" fillId="0" borderId="8" xfId="1" applyFont="1" applyBorder="1" applyAlignment="1">
      <alignment horizontal="left" vertical="top" wrapText="1"/>
    </xf>
    <xf numFmtId="169" fontId="6" fillId="0" borderId="8" xfId="1" applyNumberFormat="1" applyFont="1" applyBorder="1" applyAlignment="1">
      <alignment horizontal="left" vertical="top"/>
    </xf>
    <xf numFmtId="168" fontId="6" fillId="0" borderId="8" xfId="1" applyNumberFormat="1" applyFont="1" applyBorder="1" applyAlignment="1">
      <alignment horizontal="left" vertical="top"/>
    </xf>
    <xf numFmtId="3" fontId="6" fillId="0" borderId="8" xfId="0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3" fontId="6" fillId="0" borderId="8" xfId="0" applyNumberFormat="1" applyFont="1" applyBorder="1"/>
    <xf numFmtId="10" fontId="6" fillId="0" borderId="8" xfId="3" applyNumberFormat="1" applyFont="1" applyBorder="1"/>
    <xf numFmtId="3" fontId="6" fillId="0" borderId="8" xfId="0" applyNumberFormat="1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6" fillId="0" borderId="8" xfId="0" applyNumberFormat="1" applyFont="1" applyBorder="1" applyAlignment="1">
      <alignment vertical="top"/>
    </xf>
    <xf numFmtId="10" fontId="6" fillId="0" borderId="8" xfId="3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 wrapText="1"/>
    </xf>
    <xf numFmtId="169" fontId="6" fillId="0" borderId="8" xfId="0" applyNumberFormat="1" applyFont="1" applyBorder="1" applyAlignment="1">
      <alignment vertical="top"/>
    </xf>
    <xf numFmtId="168" fontId="6" fillId="0" borderId="8" xfId="0" applyNumberFormat="1" applyFont="1" applyBorder="1" applyAlignment="1">
      <alignment vertical="top"/>
    </xf>
    <xf numFmtId="0" fontId="6" fillId="6" borderId="15" xfId="0" applyFont="1" applyFill="1" applyBorder="1"/>
    <xf numFmtId="41" fontId="6" fillId="0" borderId="8" xfId="1" applyFont="1" applyBorder="1" applyAlignment="1">
      <alignment wrapText="1"/>
    </xf>
    <xf numFmtId="41" fontId="6" fillId="0" borderId="8" xfId="1" applyFont="1" applyBorder="1" applyAlignment="1">
      <alignment vertical="top" wrapText="1"/>
    </xf>
    <xf numFmtId="0" fontId="6" fillId="6" borderId="15" xfId="0" applyFont="1" applyFill="1" applyBorder="1" applyAlignment="1">
      <alignment vertical="top"/>
    </xf>
    <xf numFmtId="41" fontId="6" fillId="6" borderId="8" xfId="1" applyFont="1" applyFill="1" applyBorder="1" applyAlignment="1">
      <alignment vertical="top"/>
    </xf>
    <xf numFmtId="10" fontId="6" fillId="6" borderId="8" xfId="3" applyNumberFormat="1" applyFont="1" applyFill="1" applyBorder="1" applyAlignment="1">
      <alignment vertical="top"/>
    </xf>
    <xf numFmtId="41" fontId="6" fillId="6" borderId="8" xfId="1" applyFont="1" applyFill="1" applyBorder="1" applyAlignment="1">
      <alignment vertical="top" wrapText="1"/>
    </xf>
    <xf numFmtId="169" fontId="6" fillId="6" borderId="8" xfId="1" applyNumberFormat="1" applyFont="1" applyFill="1" applyBorder="1" applyAlignment="1">
      <alignment vertical="top"/>
    </xf>
    <xf numFmtId="168" fontId="6" fillId="6" borderId="8" xfId="1" applyNumberFormat="1" applyFont="1" applyFill="1" applyBorder="1" applyAlignment="1">
      <alignment vertical="top"/>
    </xf>
    <xf numFmtId="3" fontId="6" fillId="6" borderId="8" xfId="0" applyNumberFormat="1" applyFont="1" applyFill="1" applyBorder="1" applyAlignment="1">
      <alignment vertical="top" wrapText="1"/>
    </xf>
    <xf numFmtId="3" fontId="6" fillId="6" borderId="8" xfId="0" applyNumberFormat="1" applyFont="1" applyFill="1" applyBorder="1" applyAlignment="1">
      <alignment vertical="top"/>
    </xf>
    <xf numFmtId="169" fontId="6" fillId="6" borderId="8" xfId="0" applyNumberFormat="1" applyFont="1" applyFill="1" applyBorder="1" applyAlignment="1">
      <alignment vertical="top"/>
    </xf>
    <xf numFmtId="168" fontId="6" fillId="6" borderId="8" xfId="0" applyNumberFormat="1" applyFont="1" applyFill="1" applyBorder="1" applyAlignment="1">
      <alignment vertical="top"/>
    </xf>
    <xf numFmtId="0" fontId="6" fillId="0" borderId="15" xfId="0" applyFont="1" applyBorder="1"/>
    <xf numFmtId="41" fontId="6" fillId="0" borderId="8" xfId="1" applyFont="1" applyBorder="1"/>
    <xf numFmtId="41" fontId="17" fillId="0" borderId="8" xfId="1" applyFont="1" applyBorder="1" applyAlignment="1">
      <alignment vertical="top"/>
    </xf>
    <xf numFmtId="41" fontId="6" fillId="0" borderId="8" xfId="1" applyFont="1" applyBorder="1" applyAlignment="1">
      <alignment vertical="top"/>
    </xf>
    <xf numFmtId="169" fontId="6" fillId="0" borderId="8" xfId="1" applyNumberFormat="1" applyFont="1" applyBorder="1" applyAlignment="1">
      <alignment vertical="top"/>
    </xf>
    <xf numFmtId="168" fontId="6" fillId="0" borderId="8" xfId="1" applyNumberFormat="1" applyFont="1" applyBorder="1" applyAlignment="1">
      <alignment vertical="top"/>
    </xf>
    <xf numFmtId="9" fontId="6" fillId="0" borderId="8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5" fillId="0" borderId="8" xfId="1" applyNumberFormat="1" applyFont="1" applyFill="1" applyBorder="1" applyAlignment="1">
      <alignment vertical="top"/>
    </xf>
    <xf numFmtId="0" fontId="5" fillId="2" borderId="0" xfId="0" applyFont="1" applyFill="1" applyAlignment="1">
      <alignment horizontal="center" vertical="center"/>
    </xf>
    <xf numFmtId="164" fontId="23" fillId="2" borderId="0" xfId="2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4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1" fontId="5" fillId="4" borderId="0" xfId="1" applyFont="1" applyFill="1" applyBorder="1" applyAlignment="1">
      <alignment vertical="top"/>
    </xf>
    <xf numFmtId="41" fontId="5" fillId="4" borderId="0" xfId="1" applyFont="1" applyFill="1" applyBorder="1" applyAlignment="1">
      <alignment horizontal="center" vertical="top"/>
    </xf>
    <xf numFmtId="41" fontId="5" fillId="0" borderId="0" xfId="1" applyFont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3" fontId="5" fillId="4" borderId="0" xfId="0" applyNumberFormat="1" applyFont="1" applyFill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1" fontId="5" fillId="0" borderId="0" xfId="1" applyFont="1" applyBorder="1" applyAlignment="1">
      <alignment vertical="top"/>
    </xf>
    <xf numFmtId="0" fontId="5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2" applyNumberFormat="1" applyFont="1" applyBorder="1" applyAlignment="1">
      <alignment vertical="top"/>
    </xf>
    <xf numFmtId="41" fontId="5" fillId="0" borderId="0" xfId="1" applyFont="1" applyBorder="1"/>
    <xf numFmtId="164" fontId="5" fillId="4" borderId="0" xfId="2" applyNumberFormat="1" applyFont="1" applyFill="1" applyAlignment="1">
      <alignment horizontal="center"/>
    </xf>
    <xf numFmtId="164" fontId="5" fillId="0" borderId="0" xfId="2" applyNumberFormat="1" applyFont="1" applyAlignment="1">
      <alignment horizontal="center"/>
    </xf>
    <xf numFmtId="164" fontId="5" fillId="5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164" fontId="5" fillId="0" borderId="0" xfId="0" applyNumberFormat="1" applyFont="1"/>
    <xf numFmtId="0" fontId="5" fillId="0" borderId="8" xfId="0" applyNumberFormat="1" applyFont="1" applyFill="1" applyBorder="1" applyAlignment="1">
      <alignment vertical="top" wrapText="1"/>
    </xf>
    <xf numFmtId="3" fontId="5" fillId="0" borderId="8" xfId="0" applyNumberFormat="1" applyFont="1" applyFill="1" applyBorder="1" applyAlignment="1">
      <alignment vertical="top" wrapText="1"/>
    </xf>
    <xf numFmtId="0" fontId="4" fillId="0" borderId="0" xfId="0" applyFont="1"/>
    <xf numFmtId="0" fontId="4" fillId="0" borderId="15" xfId="0" applyFont="1" applyFill="1" applyBorder="1" applyAlignment="1">
      <alignment vertical="top"/>
    </xf>
    <xf numFmtId="0" fontId="4" fillId="6" borderId="15" xfId="0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6" borderId="15" xfId="0" applyFont="1" applyFill="1" applyBorder="1"/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6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8" xfId="1" applyNumberFormat="1" applyFont="1" applyFill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6" borderId="8" xfId="0" applyNumberFormat="1" applyFont="1" applyFill="1" applyBorder="1" applyAlignment="1">
      <alignment vertical="top"/>
    </xf>
    <xf numFmtId="0" fontId="2" fillId="0" borderId="8" xfId="1" applyNumberFormat="1" applyFont="1" applyBorder="1" applyAlignment="1">
      <alignment vertical="top" wrapText="1"/>
    </xf>
    <xf numFmtId="0" fontId="2" fillId="0" borderId="8" xfId="1" applyNumberFormat="1" applyFont="1" applyBorder="1" applyAlignment="1">
      <alignment wrapText="1"/>
    </xf>
    <xf numFmtId="165" fontId="23" fillId="2" borderId="7" xfId="1" applyNumberFormat="1" applyFont="1" applyFill="1" applyBorder="1" applyAlignment="1">
      <alignment vertical="top"/>
    </xf>
    <xf numFmtId="165" fontId="23" fillId="6" borderId="8" xfId="1" applyNumberFormat="1" applyFont="1" applyFill="1" applyBorder="1" applyAlignment="1">
      <alignment vertical="top"/>
    </xf>
    <xf numFmtId="165" fontId="23" fillId="0" borderId="8" xfId="1" applyNumberFormat="1" applyFont="1" applyBorder="1" applyAlignment="1">
      <alignment vertical="top"/>
    </xf>
    <xf numFmtId="165" fontId="23" fillId="2" borderId="8" xfId="1" applyNumberFormat="1" applyFont="1" applyFill="1" applyBorder="1" applyAlignment="1">
      <alignment vertical="top"/>
    </xf>
    <xf numFmtId="165" fontId="23" fillId="0" borderId="8" xfId="1" applyNumberFormat="1" applyFont="1" applyFill="1" applyBorder="1" applyAlignment="1">
      <alignment vertical="top"/>
    </xf>
    <xf numFmtId="165" fontId="23" fillId="0" borderId="8" xfId="1" applyNumberFormat="1" applyFont="1" applyBorder="1"/>
    <xf numFmtId="165" fontId="23" fillId="6" borderId="8" xfId="1" applyNumberFormat="1" applyFont="1" applyFill="1" applyBorder="1"/>
    <xf numFmtId="165" fontId="23" fillId="2" borderId="8" xfId="1" applyNumberFormat="1" applyFont="1" applyFill="1" applyBorder="1"/>
    <xf numFmtId="165" fontId="23" fillId="0" borderId="8" xfId="1" applyNumberFormat="1" applyFont="1" applyFill="1" applyBorder="1"/>
    <xf numFmtId="165" fontId="23" fillId="0" borderId="9" xfId="1" applyNumberFormat="1" applyFont="1" applyBorder="1"/>
    <xf numFmtId="0" fontId="2" fillId="0" borderId="8" xfId="1" applyNumberFormat="1" applyFont="1" applyBorder="1" applyAlignment="1">
      <alignment vertical="top"/>
    </xf>
    <xf numFmtId="41" fontId="2" fillId="0" borderId="8" xfId="1" applyFont="1" applyBorder="1" applyAlignment="1">
      <alignment vertical="top" wrapText="1"/>
    </xf>
    <xf numFmtId="41" fontId="2" fillId="0" borderId="8" xfId="1" applyFont="1" applyFill="1" applyBorder="1" applyAlignment="1">
      <alignment vertical="top"/>
    </xf>
    <xf numFmtId="41" fontId="2" fillId="0" borderId="8" xfId="1" applyFont="1" applyFill="1" applyBorder="1" applyAlignment="1">
      <alignment vertical="top" wrapText="1"/>
    </xf>
    <xf numFmtId="0" fontId="1" fillId="6" borderId="8" xfId="1" applyNumberFormat="1" applyFont="1" applyFill="1" applyBorder="1" applyAlignment="1">
      <alignment vertical="top" wrapText="1"/>
    </xf>
    <xf numFmtId="41" fontId="1" fillId="6" borderId="8" xfId="1" applyFont="1" applyFill="1" applyBorder="1" applyAlignment="1">
      <alignment vertical="top"/>
    </xf>
    <xf numFmtId="10" fontId="1" fillId="6" borderId="8" xfId="3" applyNumberFormat="1" applyFont="1" applyFill="1" applyBorder="1" applyAlignment="1">
      <alignment vertical="top"/>
    </xf>
    <xf numFmtId="41" fontId="1" fillId="6" borderId="8" xfId="1" applyFont="1" applyFill="1" applyBorder="1" applyAlignment="1">
      <alignment vertical="top" wrapText="1"/>
    </xf>
    <xf numFmtId="41" fontId="1" fillId="0" borderId="8" xfId="1" applyFont="1" applyBorder="1" applyAlignment="1">
      <alignment vertical="top"/>
    </xf>
    <xf numFmtId="10" fontId="1" fillId="0" borderId="8" xfId="3" applyNumberFormat="1" applyFont="1" applyBorder="1" applyAlignment="1">
      <alignment vertical="top"/>
    </xf>
    <xf numFmtId="0" fontId="1" fillId="0" borderId="8" xfId="1" applyNumberFormat="1" applyFont="1" applyBorder="1" applyAlignment="1">
      <alignment vertical="top" wrapText="1"/>
    </xf>
    <xf numFmtId="41" fontId="1" fillId="0" borderId="8" xfId="1" applyFont="1" applyBorder="1" applyAlignment="1">
      <alignment vertical="top" wrapText="1"/>
    </xf>
    <xf numFmtId="168" fontId="1" fillId="0" borderId="8" xfId="1" applyNumberFormat="1" applyFont="1" applyFill="1" applyBorder="1" applyAlignment="1">
      <alignment vertical="top"/>
    </xf>
    <xf numFmtId="41" fontId="1" fillId="0" borderId="8" xfId="1" applyFont="1" applyFill="1" applyBorder="1" applyAlignment="1">
      <alignment vertical="top"/>
    </xf>
    <xf numFmtId="10" fontId="1" fillId="0" borderId="8" xfId="3" applyNumberFormat="1" applyFont="1" applyFill="1" applyBorder="1" applyAlignment="1">
      <alignment vertical="top"/>
    </xf>
    <xf numFmtId="0" fontId="1" fillId="0" borderId="8" xfId="1" applyNumberFormat="1" applyFont="1" applyFill="1" applyBorder="1" applyAlignment="1">
      <alignment vertical="top" wrapText="1"/>
    </xf>
    <xf numFmtId="41" fontId="1" fillId="0" borderId="8" xfId="1" applyFont="1" applyFill="1" applyBorder="1" applyAlignment="1">
      <alignment vertical="top" wrapText="1"/>
    </xf>
    <xf numFmtId="167" fontId="1" fillId="0" borderId="8" xfId="1" applyNumberFormat="1" applyFont="1" applyBorder="1" applyAlignment="1">
      <alignment vertical="top"/>
    </xf>
    <xf numFmtId="168" fontId="1" fillId="0" borderId="8" xfId="1" applyNumberFormat="1" applyFont="1" applyBorder="1" applyAlignment="1">
      <alignment vertical="top"/>
    </xf>
    <xf numFmtId="168" fontId="1" fillId="0" borderId="8" xfId="0" applyNumberFormat="1" applyFont="1" applyBorder="1" applyAlignment="1">
      <alignment vertical="top"/>
    </xf>
    <xf numFmtId="168" fontId="1" fillId="6" borderId="8" xfId="0" applyNumberFormat="1" applyFont="1" applyFill="1" applyBorder="1" applyAlignment="1">
      <alignment vertical="top"/>
    </xf>
    <xf numFmtId="168" fontId="1" fillId="6" borderId="8" xfId="1" applyNumberFormat="1" applyFont="1" applyFill="1" applyBorder="1" applyAlignment="1">
      <alignment vertical="top"/>
    </xf>
    <xf numFmtId="168" fontId="1" fillId="0" borderId="8" xfId="0" applyNumberFormat="1" applyFont="1" applyBorder="1"/>
    <xf numFmtId="168" fontId="1" fillId="6" borderId="8" xfId="0" applyNumberFormat="1" applyFont="1" applyFill="1" applyBorder="1"/>
    <xf numFmtId="168" fontId="1" fillId="6" borderId="8" xfId="1" applyNumberFormat="1" applyFont="1" applyFill="1" applyBorder="1"/>
    <xf numFmtId="3" fontId="1" fillId="0" borderId="8" xfId="0" applyNumberFormat="1" applyFont="1" applyFill="1" applyBorder="1" applyAlignment="1">
      <alignment vertical="top"/>
    </xf>
    <xf numFmtId="3" fontId="1" fillId="6" borderId="8" xfId="0" applyNumberFormat="1" applyFont="1" applyFill="1" applyBorder="1" applyAlignment="1">
      <alignment vertical="top"/>
    </xf>
    <xf numFmtId="0" fontId="1" fillId="6" borderId="8" xfId="0" applyNumberFormat="1" applyFont="1" applyFill="1" applyBorder="1" applyAlignment="1">
      <alignment vertical="top" wrapText="1"/>
    </xf>
    <xf numFmtId="3" fontId="1" fillId="6" borderId="8" xfId="0" applyNumberFormat="1" applyFont="1" applyFill="1" applyBorder="1" applyAlignment="1">
      <alignment vertical="top" wrapText="1"/>
    </xf>
    <xf numFmtId="167" fontId="1" fillId="6" borderId="8" xfId="0" applyNumberFormat="1" applyFont="1" applyFill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168" fontId="1" fillId="0" borderId="8" xfId="0" applyNumberFormat="1" applyFont="1" applyFill="1" applyBorder="1" applyAlignment="1">
      <alignment vertical="top"/>
    </xf>
    <xf numFmtId="167" fontId="1" fillId="0" borderId="8" xfId="0" applyNumberFormat="1" applyFont="1" applyFill="1" applyBorder="1" applyAlignment="1">
      <alignment vertical="top"/>
    </xf>
    <xf numFmtId="0" fontId="6" fillId="6" borderId="8" xfId="0" applyNumberFormat="1" applyFont="1" applyFill="1" applyBorder="1" applyAlignment="1">
      <alignment vertical="top"/>
    </xf>
    <xf numFmtId="3" fontId="23" fillId="6" borderId="15" xfId="0" applyNumberFormat="1" applyFont="1" applyFill="1" applyBorder="1" applyAlignment="1">
      <alignment vertical="top"/>
    </xf>
    <xf numFmtId="41" fontId="1" fillId="0" borderId="8" xfId="1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6" borderId="15" xfId="0" applyFont="1" applyFill="1" applyBorder="1" applyAlignment="1">
      <alignment horizontal="left" vertical="top" wrapText="1"/>
    </xf>
    <xf numFmtId="0" fontId="23" fillId="6" borderId="16" xfId="0" applyFont="1" applyFill="1" applyBorder="1" applyAlignment="1">
      <alignment horizontal="left" vertical="top" wrapText="1"/>
    </xf>
    <xf numFmtId="10" fontId="25" fillId="3" borderId="1" xfId="3" applyNumberFormat="1" applyFont="1" applyFill="1" applyBorder="1" applyAlignment="1">
      <alignment horizontal="center" vertical="center"/>
    </xf>
    <xf numFmtId="41" fontId="25" fillId="3" borderId="1" xfId="1" applyFont="1" applyFill="1" applyBorder="1" applyAlignment="1">
      <alignment horizontal="center" vertical="center"/>
    </xf>
    <xf numFmtId="41" fontId="25" fillId="3" borderId="2" xfId="1" applyFont="1" applyFill="1" applyBorder="1" applyAlignment="1">
      <alignment horizontal="center"/>
    </xf>
    <xf numFmtId="41" fontId="25" fillId="3" borderId="3" xfId="1" applyFont="1" applyFill="1" applyBorder="1" applyAlignment="1">
      <alignment horizontal="center"/>
    </xf>
    <xf numFmtId="41" fontId="25" fillId="3" borderId="4" xfId="1" applyFont="1" applyFill="1" applyBorder="1" applyAlignment="1">
      <alignment horizontal="center"/>
    </xf>
    <xf numFmtId="168" fontId="25" fillId="3" borderId="1" xfId="1" applyNumberFormat="1" applyFont="1" applyFill="1" applyBorder="1" applyAlignment="1">
      <alignment horizontal="center"/>
    </xf>
    <xf numFmtId="0" fontId="25" fillId="3" borderId="1" xfId="1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/>
    </xf>
    <xf numFmtId="0" fontId="23" fillId="0" borderId="15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3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5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6" borderId="15" xfId="0" applyFont="1" applyFill="1" applyBorder="1" applyAlignment="1">
      <alignment horizontal="left" vertical="top"/>
    </xf>
    <xf numFmtId="0" fontId="23" fillId="6" borderId="16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 wrapText="1"/>
    </xf>
    <xf numFmtId="0" fontId="23" fillId="6" borderId="15" xfId="0" applyFont="1" applyFill="1" applyBorder="1" applyAlignment="1">
      <alignment horizontal="center" vertical="top"/>
    </xf>
    <xf numFmtId="0" fontId="23" fillId="6" borderId="16" xfId="0" applyFont="1" applyFill="1" applyBorder="1" applyAlignment="1">
      <alignment horizontal="center" vertical="top"/>
    </xf>
    <xf numFmtId="0" fontId="25" fillId="6" borderId="15" xfId="0" applyFont="1" applyFill="1" applyBorder="1" applyAlignment="1">
      <alignment horizontal="left" vertical="top"/>
    </xf>
    <xf numFmtId="0" fontId="25" fillId="6" borderId="16" xfId="0" applyFont="1" applyFill="1" applyBorder="1" applyAlignment="1">
      <alignment horizontal="left" vertical="top"/>
    </xf>
    <xf numFmtId="0" fontId="25" fillId="6" borderId="15" xfId="0" applyFont="1" applyFill="1" applyBorder="1" applyAlignment="1">
      <alignment horizontal="left" vertical="top" wrapText="1"/>
    </xf>
    <xf numFmtId="0" fontId="25" fillId="6" borderId="16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3" fillId="6" borderId="14" xfId="0" applyFont="1" applyFill="1" applyBorder="1" applyAlignment="1">
      <alignment horizontal="left" wrapText="1"/>
    </xf>
    <xf numFmtId="0" fontId="23" fillId="6" borderId="15" xfId="0" applyFont="1" applyFill="1" applyBorder="1" applyAlignment="1">
      <alignment horizontal="left" wrapText="1"/>
    </xf>
    <xf numFmtId="0" fontId="23" fillId="6" borderId="16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6" borderId="15" xfId="0" applyFont="1" applyFill="1" applyBorder="1" applyAlignment="1">
      <alignment horizontal="left"/>
    </xf>
    <xf numFmtId="0" fontId="23" fillId="6" borderId="16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3" fillId="0" borderId="15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13" fillId="6" borderId="15" xfId="0" applyFont="1" applyFill="1" applyBorder="1" applyAlignment="1">
      <alignment horizontal="left" vertical="top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  <xf numFmtId="0" fontId="23" fillId="6" borderId="15" xfId="0" applyFont="1" applyFill="1" applyBorder="1" applyAlignment="1"/>
    <xf numFmtId="0" fontId="23" fillId="6" borderId="16" xfId="0" applyFont="1" applyFill="1" applyBorder="1" applyAlignment="1"/>
    <xf numFmtId="0" fontId="22" fillId="6" borderId="15" xfId="0" applyFont="1" applyFill="1" applyBorder="1" applyAlignment="1">
      <alignment horizontal="left" vertical="top" wrapText="1"/>
    </xf>
    <xf numFmtId="0" fontId="22" fillId="6" borderId="16" xfId="0" applyFont="1" applyFill="1" applyBorder="1" applyAlignment="1">
      <alignment horizontal="left" vertical="top" wrapText="1"/>
    </xf>
    <xf numFmtId="10" fontId="25" fillId="5" borderId="1" xfId="3" applyNumberFormat="1" applyFont="1" applyFill="1" applyBorder="1" applyAlignment="1">
      <alignment horizontal="center" vertical="center"/>
    </xf>
    <xf numFmtId="41" fontId="25" fillId="5" borderId="1" xfId="1" applyFont="1" applyFill="1" applyBorder="1" applyAlignment="1">
      <alignment horizontal="center" vertical="center"/>
    </xf>
    <xf numFmtId="41" fontId="25" fillId="5" borderId="2" xfId="1" applyFont="1" applyFill="1" applyBorder="1" applyAlignment="1">
      <alignment horizontal="center" vertical="center"/>
    </xf>
    <xf numFmtId="41" fontId="25" fillId="5" borderId="3" xfId="1" applyFont="1" applyFill="1" applyBorder="1" applyAlignment="1">
      <alignment horizontal="center" vertical="center"/>
    </xf>
    <xf numFmtId="41" fontId="25" fillId="5" borderId="4" xfId="1" applyFont="1" applyFill="1" applyBorder="1" applyAlignment="1">
      <alignment horizontal="center" vertical="center"/>
    </xf>
    <xf numFmtId="168" fontId="25" fillId="5" borderId="2" xfId="1" applyNumberFormat="1" applyFont="1" applyFill="1" applyBorder="1" applyAlignment="1">
      <alignment horizontal="center" vertical="center"/>
    </xf>
    <xf numFmtId="168" fontId="25" fillId="5" borderId="4" xfId="1" applyNumberFormat="1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6" borderId="15" xfId="0" applyFont="1" applyFill="1" applyBorder="1" applyAlignment="1">
      <alignment horizontal="left"/>
    </xf>
    <xf numFmtId="0" fontId="22" fillId="6" borderId="16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5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6" borderId="15" xfId="0" applyFont="1" applyFill="1" applyBorder="1" applyAlignment="1">
      <alignment horizontal="left" vertical="top"/>
    </xf>
    <xf numFmtId="0" fontId="22" fillId="6" borderId="16" xfId="0" applyFont="1" applyFill="1" applyBorder="1" applyAlignment="1">
      <alignment horizontal="left" vertical="top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/>
    </xf>
    <xf numFmtId="0" fontId="31" fillId="0" borderId="16" xfId="0" applyFont="1" applyBorder="1" applyAlignment="1">
      <alignment horizontal="left" vertical="top"/>
    </xf>
    <xf numFmtId="0" fontId="22" fillId="6" borderId="15" xfId="0" applyFont="1" applyFill="1" applyBorder="1" applyAlignment="1">
      <alignment horizontal="center" vertical="top"/>
    </xf>
    <xf numFmtId="0" fontId="22" fillId="6" borderId="16" xfId="0" applyFont="1" applyFill="1" applyBorder="1" applyAlignment="1">
      <alignment horizontal="center" vertical="top"/>
    </xf>
    <xf numFmtId="0" fontId="22" fillId="6" borderId="14" xfId="0" applyFont="1" applyFill="1" applyBorder="1" applyAlignment="1">
      <alignment horizontal="left" wrapText="1"/>
    </xf>
    <xf numFmtId="0" fontId="22" fillId="6" borderId="15" xfId="0" applyFont="1" applyFill="1" applyBorder="1" applyAlignment="1">
      <alignment horizontal="left" wrapText="1"/>
    </xf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22" fillId="6" borderId="16" xfId="0" applyFont="1" applyFill="1" applyBorder="1" applyAlignment="1">
      <alignment horizontal="left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1" fillId="6" borderId="15" xfId="0" applyFont="1" applyFill="1" applyBorder="1" applyAlignment="1">
      <alignment horizontal="left"/>
    </xf>
    <xf numFmtId="0" fontId="21" fillId="6" borderId="16" xfId="0" applyFont="1" applyFill="1" applyBorder="1" applyAlignment="1">
      <alignment horizontal="left"/>
    </xf>
    <xf numFmtId="0" fontId="22" fillId="6" borderId="15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left" vertical="top"/>
    </xf>
    <xf numFmtId="0" fontId="21" fillId="6" borderId="16" xfId="0" applyFont="1" applyFill="1" applyBorder="1" applyAlignment="1">
      <alignment horizontal="left" vertical="top"/>
    </xf>
    <xf numFmtId="0" fontId="21" fillId="6" borderId="14" xfId="0" applyFont="1" applyFill="1" applyBorder="1" applyAlignment="1">
      <alignment horizontal="left"/>
    </xf>
    <xf numFmtId="0" fontId="21" fillId="6" borderId="15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21" fillId="6" borderId="15" xfId="0" applyFont="1" applyFill="1" applyBorder="1" applyAlignment="1"/>
    <xf numFmtId="0" fontId="21" fillId="6" borderId="16" xfId="0" applyFont="1" applyFill="1" applyBorder="1" applyAlignment="1"/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22" fillId="6" borderId="1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5" borderId="15" xfId="0" applyFont="1" applyFill="1" applyBorder="1" applyAlignment="1">
      <alignment horizontal="left" vertical="top" wrapText="1"/>
    </xf>
    <xf numFmtId="0" fontId="23" fillId="5" borderId="16" xfId="0" applyFont="1" applyFill="1" applyBorder="1" applyAlignment="1">
      <alignment horizontal="left" vertical="top" wrapText="1"/>
    </xf>
    <xf numFmtId="0" fontId="23" fillId="5" borderId="15" xfId="0" applyFont="1" applyFill="1" applyBorder="1" applyAlignment="1">
      <alignment horizontal="left" vertical="top"/>
    </xf>
    <xf numFmtId="0" fontId="23" fillId="5" borderId="16" xfId="0" applyFont="1" applyFill="1" applyBorder="1" applyAlignment="1">
      <alignment horizontal="left" vertical="top"/>
    </xf>
    <xf numFmtId="0" fontId="23" fillId="5" borderId="15" xfId="0" applyFont="1" applyFill="1" applyBorder="1" applyAlignment="1"/>
    <xf numFmtId="0" fontId="23" fillId="5" borderId="16" xfId="0" applyFont="1" applyFill="1" applyBorder="1" applyAlignment="1"/>
    <xf numFmtId="0" fontId="23" fillId="5" borderId="15" xfId="0" applyFont="1" applyFill="1" applyBorder="1" applyAlignment="1">
      <alignment horizontal="left"/>
    </xf>
    <xf numFmtId="0" fontId="23" fillId="5" borderId="16" xfId="0" applyFont="1" applyFill="1" applyBorder="1" applyAlignment="1">
      <alignment horizontal="left"/>
    </xf>
    <xf numFmtId="0" fontId="23" fillId="5" borderId="14" xfId="0" applyFont="1" applyFill="1" applyBorder="1" applyAlignment="1">
      <alignment horizontal="left" wrapText="1"/>
    </xf>
    <xf numFmtId="0" fontId="23" fillId="5" borderId="15" xfId="0" applyFont="1" applyFill="1" applyBorder="1" applyAlignment="1">
      <alignment horizontal="left" wrapText="1"/>
    </xf>
    <xf numFmtId="0" fontId="23" fillId="5" borderId="16" xfId="0" applyFont="1" applyFill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5" fillId="5" borderId="15" xfId="0" applyFont="1" applyFill="1" applyBorder="1" applyAlignment="1">
      <alignment horizontal="left" vertical="top" wrapText="1"/>
    </xf>
    <xf numFmtId="0" fontId="25" fillId="5" borderId="16" xfId="0" applyFont="1" applyFill="1" applyBorder="1" applyAlignment="1">
      <alignment horizontal="left" vertical="top" wrapText="1"/>
    </xf>
    <xf numFmtId="0" fontId="25" fillId="5" borderId="15" xfId="0" applyFont="1" applyFill="1" applyBorder="1" applyAlignment="1">
      <alignment horizontal="left" vertical="top"/>
    </xf>
    <xf numFmtId="0" fontId="25" fillId="5" borderId="16" xfId="0" applyFont="1" applyFill="1" applyBorder="1" applyAlignment="1">
      <alignment horizontal="left" vertical="top"/>
    </xf>
    <xf numFmtId="0" fontId="23" fillId="5" borderId="15" xfId="0" applyFont="1" applyFill="1" applyBorder="1" applyAlignment="1">
      <alignment horizontal="center" vertical="top"/>
    </xf>
    <xf numFmtId="0" fontId="23" fillId="5" borderId="16" xfId="0" applyFont="1" applyFill="1" applyBorder="1" applyAlignment="1">
      <alignment horizontal="center" vertical="top"/>
    </xf>
    <xf numFmtId="0" fontId="23" fillId="6" borderId="14" xfId="0" applyFont="1" applyFill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5" xfId="0" applyFont="1" applyFill="1" applyBorder="1" applyAlignment="1"/>
    <xf numFmtId="0" fontId="23" fillId="0" borderId="16" xfId="0" applyFont="1" applyFill="1" applyBorder="1" applyAlignment="1"/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0" fontId="27" fillId="6" borderId="8" xfId="1" applyNumberFormat="1" applyFont="1" applyFill="1" applyBorder="1" applyAlignment="1">
      <alignment vertical="top" wrapText="1"/>
    </xf>
  </cellXfs>
  <cellStyles count="5">
    <cellStyle name="Comma" xfId="2" builtinId="3"/>
    <cellStyle name="Comma [0]" xfId="1" builtinId="6"/>
    <cellStyle name="Currency [0]" xfId="4" builtinId="7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2:AY366"/>
  <sheetViews>
    <sheetView tabSelected="1" view="pageLayout" topLeftCell="G4" zoomScaleSheetLayoutView="90" workbookViewId="0">
      <pane ySplit="1365" topLeftCell="A294" activePane="bottomLeft"/>
      <selection activeCell="I4" sqref="I1:J1048576"/>
      <selection pane="bottomLeft" activeCell="L295" sqref="L295"/>
    </sheetView>
  </sheetViews>
  <sheetFormatPr defaultRowHeight="15"/>
  <cols>
    <col min="1" max="1" width="5.140625" style="31" customWidth="1"/>
    <col min="2" max="2" width="3.5703125" style="31" customWidth="1"/>
    <col min="3" max="4" width="9.140625" style="31"/>
    <col min="5" max="5" width="38.42578125" style="31" customWidth="1"/>
    <col min="6" max="6" width="18.42578125" style="87" customWidth="1"/>
    <col min="7" max="7" width="18.5703125" style="87" customWidth="1"/>
    <col min="8" max="8" width="17.7109375" style="87" customWidth="1"/>
    <col min="9" max="9" width="9.42578125" style="88" hidden="1" customWidth="1"/>
    <col min="10" max="10" width="18.5703125" style="87" hidden="1" customWidth="1"/>
    <col min="11" max="11" width="17" style="511" customWidth="1"/>
    <col min="12" max="12" width="15.5703125" style="89" customWidth="1"/>
    <col min="13" max="13" width="11.7109375" style="89" customWidth="1"/>
    <col min="14" max="14" width="6" style="87" customWidth="1"/>
    <col min="15" max="15" width="7.85546875" style="90" customWidth="1"/>
    <col min="16" max="16" width="7.7109375" style="90" customWidth="1"/>
    <col min="17" max="17" width="10" style="91" customWidth="1"/>
    <col min="18" max="18" width="11.42578125" style="91" customWidth="1"/>
    <col min="19" max="19" width="14.140625" style="234" customWidth="1"/>
    <col min="20" max="20" width="16.42578125" style="31" customWidth="1"/>
    <col min="21" max="21" width="17.28515625" style="84" hidden="1" customWidth="1"/>
    <col min="22" max="22" width="15.42578125" style="85" hidden="1" customWidth="1"/>
    <col min="23" max="23" width="15.42578125" style="86" hidden="1" customWidth="1"/>
    <col min="24" max="24" width="16" style="84" hidden="1" customWidth="1"/>
    <col min="25" max="25" width="14.28515625" style="31" hidden="1" customWidth="1"/>
    <col min="26" max="26" width="11.140625" style="84" customWidth="1"/>
    <col min="27" max="27" width="11.140625" style="85" customWidth="1"/>
    <col min="28" max="28" width="11.140625" style="909" customWidth="1"/>
    <col min="29" max="29" width="11.140625" style="910" customWidth="1"/>
    <col min="30" max="30" width="11.140625" style="903" customWidth="1"/>
    <col min="31" max="35" width="9.140625" style="903" customWidth="1"/>
    <col min="36" max="38" width="9.140625" style="903"/>
    <col min="39" max="41" width="9.140625" style="911"/>
    <col min="42" max="47" width="9.140625" style="182" customWidth="1"/>
    <col min="48" max="48" width="9.140625" style="182"/>
    <col min="49" max="16384" width="9.140625" style="31"/>
  </cols>
  <sheetData>
    <row r="2" spans="1:50">
      <c r="A2" s="1070" t="s">
        <v>1000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3" spans="1:50">
      <c r="Z3" s="1068" t="s">
        <v>680</v>
      </c>
      <c r="AA3" s="1068"/>
      <c r="AB3" s="1068"/>
      <c r="AC3" s="1068"/>
      <c r="AD3" s="1068"/>
    </row>
    <row r="4" spans="1:50" ht="19.5" customHeight="1">
      <c r="A4" s="1033" t="s">
        <v>82</v>
      </c>
      <c r="B4" s="1033"/>
      <c r="C4" s="1033"/>
      <c r="D4" s="1033"/>
      <c r="E4" s="1033"/>
      <c r="F4" s="24" t="s">
        <v>405</v>
      </c>
      <c r="G4" s="1027" t="s">
        <v>410</v>
      </c>
      <c r="H4" s="1027" t="s">
        <v>411</v>
      </c>
      <c r="I4" s="1026" t="s">
        <v>412</v>
      </c>
      <c r="J4" s="1027" t="s">
        <v>413</v>
      </c>
      <c r="K4" s="1028" t="s">
        <v>414</v>
      </c>
      <c r="L4" s="1029"/>
      <c r="M4" s="1029"/>
      <c r="N4" s="1029"/>
      <c r="O4" s="1029"/>
      <c r="P4" s="1030"/>
      <c r="Q4" s="1031" t="s">
        <v>443</v>
      </c>
      <c r="R4" s="1031"/>
      <c r="S4" s="1032" t="s">
        <v>444</v>
      </c>
      <c r="T4" s="1022" t="s">
        <v>796</v>
      </c>
      <c r="U4" s="27" t="s">
        <v>7</v>
      </c>
      <c r="V4" s="28" t="s">
        <v>6</v>
      </c>
      <c r="W4" s="29" t="s">
        <v>8</v>
      </c>
      <c r="X4" s="30" t="s">
        <v>676</v>
      </c>
      <c r="Y4" s="30" t="s">
        <v>677</v>
      </c>
      <c r="Z4" s="27" t="s">
        <v>7</v>
      </c>
      <c r="AA4" s="28" t="s">
        <v>6</v>
      </c>
      <c r="AB4" s="29" t="s">
        <v>8</v>
      </c>
      <c r="AC4" s="30" t="s">
        <v>676</v>
      </c>
      <c r="AD4" s="30" t="s">
        <v>677</v>
      </c>
      <c r="AG4" s="1019" t="s">
        <v>986</v>
      </c>
      <c r="AH4" s="1019"/>
      <c r="AI4" s="1019"/>
      <c r="AJ4" s="1019" t="s">
        <v>988</v>
      </c>
      <c r="AK4" s="1019"/>
      <c r="AL4" s="1019"/>
      <c r="AM4" s="1020" t="s">
        <v>989</v>
      </c>
      <c r="AN4" s="1020"/>
      <c r="AO4" s="1020"/>
      <c r="AP4" s="1020" t="s">
        <v>990</v>
      </c>
      <c r="AQ4" s="1021"/>
      <c r="AR4" s="1021"/>
      <c r="AS4" s="1020" t="s">
        <v>991</v>
      </c>
      <c r="AT4" s="1021"/>
      <c r="AU4" s="1021"/>
      <c r="AX4" s="951" t="s">
        <v>996</v>
      </c>
    </row>
    <row r="5" spans="1:50" ht="19.5" customHeight="1">
      <c r="A5" s="1034"/>
      <c r="B5" s="1034"/>
      <c r="C5" s="1034"/>
      <c r="D5" s="1034"/>
      <c r="E5" s="1034"/>
      <c r="F5" s="7" t="s">
        <v>529</v>
      </c>
      <c r="G5" s="1027"/>
      <c r="H5" s="1027"/>
      <c r="I5" s="1026"/>
      <c r="J5" s="1027"/>
      <c r="K5" s="512" t="s">
        <v>415</v>
      </c>
      <c r="L5" s="7" t="s">
        <v>445</v>
      </c>
      <c r="M5" s="480" t="s">
        <v>422</v>
      </c>
      <c r="N5" s="6" t="s">
        <v>416</v>
      </c>
      <c r="O5" s="25" t="s">
        <v>440</v>
      </c>
      <c r="P5" s="25" t="s">
        <v>441</v>
      </c>
      <c r="Q5" s="26" t="s">
        <v>750</v>
      </c>
      <c r="R5" s="26" t="s">
        <v>442</v>
      </c>
      <c r="S5" s="1032"/>
      <c r="T5" s="1023"/>
      <c r="AG5" s="904" t="s">
        <v>987</v>
      </c>
      <c r="AH5" s="904" t="s">
        <v>587</v>
      </c>
      <c r="AI5" s="904" t="s">
        <v>585</v>
      </c>
      <c r="AJ5" s="904" t="s">
        <v>987</v>
      </c>
      <c r="AK5" s="904" t="s">
        <v>587</v>
      </c>
      <c r="AL5" s="904" t="s">
        <v>585</v>
      </c>
      <c r="AM5" s="907" t="s">
        <v>987</v>
      </c>
      <c r="AN5" s="907" t="s">
        <v>587</v>
      </c>
      <c r="AO5" s="907" t="s">
        <v>585</v>
      </c>
      <c r="AP5" s="907" t="s">
        <v>987</v>
      </c>
      <c r="AQ5" s="907" t="s">
        <v>587</v>
      </c>
      <c r="AR5" s="907" t="s">
        <v>585</v>
      </c>
      <c r="AS5" s="907" t="s">
        <v>987</v>
      </c>
      <c r="AT5" s="907" t="s">
        <v>587</v>
      </c>
      <c r="AU5" s="907" t="s">
        <v>585</v>
      </c>
    </row>
    <row r="6" spans="1:50" s="93" customFormat="1">
      <c r="A6" s="36" t="s">
        <v>1022</v>
      </c>
      <c r="B6" s="65"/>
      <c r="C6" s="65"/>
      <c r="D6" s="65"/>
      <c r="E6" s="66"/>
      <c r="F6" s="67"/>
      <c r="G6" s="67"/>
      <c r="H6" s="67"/>
      <c r="I6" s="68"/>
      <c r="J6" s="67"/>
      <c r="K6" s="513"/>
      <c r="L6" s="69"/>
      <c r="M6" s="69"/>
      <c r="N6" s="67"/>
      <c r="O6" s="70"/>
      <c r="P6" s="70"/>
      <c r="Q6" s="71"/>
      <c r="R6" s="967">
        <f>SUM(R7:R41)/SUM(Z7:Z41)</f>
        <v>28.956428571428571</v>
      </c>
      <c r="S6" s="235"/>
      <c r="T6" s="92"/>
      <c r="V6" s="94"/>
      <c r="W6" s="95"/>
      <c r="X6" s="96"/>
      <c r="Z6" s="93">
        <f>SUM(Z7:Z41)</f>
        <v>14</v>
      </c>
      <c r="AA6" s="94"/>
      <c r="AB6" s="912"/>
      <c r="AC6" s="913"/>
      <c r="AD6" s="914"/>
      <c r="AE6" s="914"/>
      <c r="AF6" s="914"/>
      <c r="AG6" s="913"/>
      <c r="AH6" s="913"/>
      <c r="AI6" s="913"/>
      <c r="AJ6" s="913"/>
      <c r="AK6" s="913"/>
      <c r="AL6" s="913"/>
      <c r="AM6" s="913"/>
      <c r="AN6" s="913"/>
      <c r="AO6" s="913"/>
      <c r="AP6" s="96"/>
      <c r="AQ6" s="96"/>
      <c r="AR6" s="96"/>
      <c r="AS6" s="96"/>
      <c r="AT6" s="96"/>
      <c r="AU6" s="96"/>
      <c r="AV6" s="96"/>
      <c r="AW6" s="96"/>
    </row>
    <row r="7" spans="1:50" s="100" customFormat="1">
      <c r="A7" s="715" t="s">
        <v>9</v>
      </c>
      <c r="B7" s="41"/>
      <c r="C7" s="41"/>
      <c r="D7" s="41"/>
      <c r="E7" s="41"/>
      <c r="F7" s="72"/>
      <c r="G7" s="72"/>
      <c r="H7" s="72"/>
      <c r="I7" s="73"/>
      <c r="J7" s="72"/>
      <c r="K7" s="237"/>
      <c r="L7" s="74"/>
      <c r="M7" s="74"/>
      <c r="N7" s="72"/>
      <c r="O7" s="75"/>
      <c r="P7" s="75"/>
      <c r="Q7" s="76"/>
      <c r="R7" s="968"/>
      <c r="S7" s="236"/>
      <c r="T7" s="97"/>
      <c r="U7" s="23"/>
      <c r="V7" s="98"/>
      <c r="W7" s="99"/>
      <c r="X7" s="23"/>
      <c r="Y7" s="16"/>
      <c r="Z7" s="23"/>
      <c r="AA7" s="98"/>
      <c r="AB7" s="915"/>
      <c r="AC7" s="916"/>
      <c r="AD7" s="917"/>
      <c r="AE7" s="918"/>
      <c r="AF7" s="918"/>
      <c r="AG7" s="919"/>
      <c r="AH7" s="919"/>
      <c r="AI7" s="919"/>
      <c r="AJ7" s="919"/>
      <c r="AK7" s="919"/>
      <c r="AL7" s="919"/>
      <c r="AM7" s="913"/>
      <c r="AN7" s="913"/>
      <c r="AO7" s="913"/>
      <c r="AP7" s="96"/>
      <c r="AQ7" s="96"/>
      <c r="AR7" s="96"/>
      <c r="AS7" s="96"/>
      <c r="AT7" s="96"/>
      <c r="AU7" s="96"/>
      <c r="AV7" s="96"/>
      <c r="AW7" s="137"/>
    </row>
    <row r="8" spans="1:50" s="100" customFormat="1" ht="50.25" customHeight="1">
      <c r="A8" s="35"/>
      <c r="B8" s="1024" t="s">
        <v>251</v>
      </c>
      <c r="C8" s="1024"/>
      <c r="D8" s="1024"/>
      <c r="E8" s="1025"/>
      <c r="F8" s="72">
        <v>56300000</v>
      </c>
      <c r="G8" s="72">
        <v>56143450</v>
      </c>
      <c r="H8" s="72">
        <v>55153450</v>
      </c>
      <c r="I8" s="73">
        <f>H8/G8</f>
        <v>0.98236659841887164</v>
      </c>
      <c r="J8" s="72">
        <f>F8-H8</f>
        <v>1146550</v>
      </c>
      <c r="K8" s="716" t="s">
        <v>421</v>
      </c>
      <c r="L8" s="74" t="s">
        <v>450</v>
      </c>
      <c r="M8" s="74"/>
      <c r="N8" s="72"/>
      <c r="O8" s="75"/>
      <c r="P8" s="75"/>
      <c r="Q8" s="76"/>
      <c r="R8" s="968"/>
      <c r="S8" s="237"/>
      <c r="T8" s="97"/>
      <c r="U8" s="16"/>
      <c r="V8" s="101">
        <v>56300000</v>
      </c>
      <c r="W8" s="99"/>
      <c r="X8" s="23"/>
      <c r="Y8" s="16"/>
      <c r="Z8" s="16"/>
      <c r="AA8" s="101">
        <v>1</v>
      </c>
      <c r="AB8" s="915"/>
      <c r="AC8" s="916"/>
      <c r="AD8" s="917"/>
      <c r="AE8" s="918">
        <v>2</v>
      </c>
      <c r="AF8" s="918"/>
      <c r="AG8" s="919"/>
      <c r="AH8" s="919"/>
      <c r="AI8" s="919"/>
      <c r="AJ8" s="919">
        <v>1</v>
      </c>
      <c r="AK8" s="919"/>
      <c r="AL8" s="919"/>
      <c r="AM8" s="913"/>
      <c r="AN8" s="913"/>
      <c r="AO8" s="913"/>
      <c r="AP8" s="96"/>
      <c r="AQ8" s="96"/>
      <c r="AR8" s="96"/>
      <c r="AS8" s="96"/>
      <c r="AT8" s="96"/>
      <c r="AU8" s="96"/>
      <c r="AV8" s="96"/>
      <c r="AW8" s="137"/>
    </row>
    <row r="9" spans="1:50" s="100" customFormat="1" ht="30">
      <c r="A9" s="35"/>
      <c r="B9" s="1024" t="s">
        <v>252</v>
      </c>
      <c r="C9" s="1024"/>
      <c r="D9" s="1024"/>
      <c r="E9" s="1025"/>
      <c r="F9" s="72">
        <v>187200000</v>
      </c>
      <c r="G9" s="72">
        <v>186516000</v>
      </c>
      <c r="H9" s="72">
        <v>174295000</v>
      </c>
      <c r="I9" s="73">
        <f t="shared" ref="I9:I10" si="0">H9/G9</f>
        <v>0.93447747110167489</v>
      </c>
      <c r="J9" s="72">
        <f>F9-H9</f>
        <v>12905000</v>
      </c>
      <c r="K9" s="716" t="s">
        <v>458</v>
      </c>
      <c r="L9" s="74" t="s">
        <v>459</v>
      </c>
      <c r="M9" s="74"/>
      <c r="N9" s="72"/>
      <c r="O9" s="75"/>
      <c r="P9" s="75"/>
      <c r="Q9" s="76"/>
      <c r="R9" s="968"/>
      <c r="S9" s="237"/>
      <c r="T9" s="97"/>
      <c r="U9" s="16"/>
      <c r="V9" s="101">
        <v>187200000</v>
      </c>
      <c r="W9" s="99"/>
      <c r="X9" s="23"/>
      <c r="Y9" s="16"/>
      <c r="Z9" s="16"/>
      <c r="AA9" s="101">
        <v>1</v>
      </c>
      <c r="AB9" s="915"/>
      <c r="AC9" s="916"/>
      <c r="AD9" s="917"/>
      <c r="AE9" s="918">
        <v>3</v>
      </c>
      <c r="AF9" s="918"/>
      <c r="AG9" s="919"/>
      <c r="AH9" s="919"/>
      <c r="AI9" s="919"/>
      <c r="AJ9" s="919">
        <v>1</v>
      </c>
      <c r="AK9" s="919"/>
      <c r="AL9" s="919"/>
      <c r="AM9" s="913"/>
      <c r="AN9" s="913"/>
      <c r="AO9" s="913"/>
      <c r="AP9" s="96"/>
      <c r="AQ9" s="96"/>
      <c r="AR9" s="96"/>
      <c r="AS9" s="96"/>
      <c r="AT9" s="96"/>
      <c r="AU9" s="96"/>
      <c r="AV9" s="96"/>
      <c r="AW9" s="137"/>
    </row>
    <row r="10" spans="1:50" s="100" customFormat="1" ht="90">
      <c r="A10" s="35"/>
      <c r="B10" s="1024" t="s">
        <v>253</v>
      </c>
      <c r="C10" s="1024"/>
      <c r="D10" s="1024"/>
      <c r="E10" s="1025"/>
      <c r="F10" s="72">
        <v>87900000</v>
      </c>
      <c r="G10" s="72">
        <v>87384000</v>
      </c>
      <c r="H10" s="72">
        <v>82517600</v>
      </c>
      <c r="I10" s="73">
        <f t="shared" si="0"/>
        <v>0.94431017119838867</v>
      </c>
      <c r="J10" s="72">
        <f>F10-H10</f>
        <v>5382400</v>
      </c>
      <c r="K10" s="716" t="s">
        <v>460</v>
      </c>
      <c r="L10" s="74" t="s">
        <v>461</v>
      </c>
      <c r="M10" s="74"/>
      <c r="N10" s="72"/>
      <c r="O10" s="75"/>
      <c r="P10" s="75"/>
      <c r="Q10" s="76"/>
      <c r="R10" s="968"/>
      <c r="S10" s="237"/>
      <c r="T10" s="97"/>
      <c r="U10" s="16"/>
      <c r="V10" s="101">
        <v>87900000</v>
      </c>
      <c r="W10" s="99"/>
      <c r="X10" s="23"/>
      <c r="Y10" s="16"/>
      <c r="Z10" s="16"/>
      <c r="AA10" s="101">
        <v>1</v>
      </c>
      <c r="AB10" s="915"/>
      <c r="AC10" s="916"/>
      <c r="AD10" s="917"/>
      <c r="AE10" s="918">
        <v>4</v>
      </c>
      <c r="AF10" s="918"/>
      <c r="AG10" s="919"/>
      <c r="AH10" s="919"/>
      <c r="AI10" s="919"/>
      <c r="AJ10" s="919">
        <v>1</v>
      </c>
      <c r="AK10" s="919"/>
      <c r="AL10" s="919"/>
      <c r="AM10" s="913"/>
      <c r="AN10" s="913"/>
      <c r="AO10" s="913"/>
      <c r="AP10" s="96"/>
      <c r="AQ10" s="96"/>
      <c r="AR10" s="96"/>
      <c r="AS10" s="96"/>
      <c r="AT10" s="96"/>
      <c r="AU10" s="96"/>
      <c r="AV10" s="96"/>
      <c r="AW10" s="137"/>
    </row>
    <row r="11" spans="1:50" s="100" customFormat="1" ht="45.75" customHeight="1">
      <c r="A11" s="35"/>
      <c r="B11" s="1024" t="s">
        <v>256</v>
      </c>
      <c r="C11" s="1024"/>
      <c r="D11" s="1024"/>
      <c r="E11" s="1025"/>
      <c r="F11" s="72">
        <v>131300000</v>
      </c>
      <c r="G11" s="72"/>
      <c r="H11" s="72"/>
      <c r="I11" s="73"/>
      <c r="J11" s="72"/>
      <c r="K11" s="237"/>
      <c r="L11" s="74"/>
      <c r="M11" s="74"/>
      <c r="N11" s="72"/>
      <c r="O11" s="75"/>
      <c r="P11" s="75"/>
      <c r="Q11" s="76"/>
      <c r="R11" s="968"/>
      <c r="S11" s="1173" t="s">
        <v>1036</v>
      </c>
      <c r="T11" s="97"/>
      <c r="U11" s="16"/>
      <c r="V11" s="98"/>
      <c r="W11" s="102">
        <v>131300000</v>
      </c>
      <c r="X11" s="23"/>
      <c r="Y11" s="16"/>
      <c r="Z11" s="16"/>
      <c r="AA11" s="98"/>
      <c r="AB11" s="920">
        <v>1</v>
      </c>
      <c r="AC11" s="916"/>
      <c r="AD11" s="917"/>
      <c r="AE11" s="918">
        <v>5</v>
      </c>
      <c r="AF11" s="918"/>
      <c r="AG11" s="919"/>
      <c r="AH11" s="919"/>
      <c r="AI11" s="919"/>
      <c r="AJ11" s="919"/>
      <c r="AK11" s="919"/>
      <c r="AL11" s="919"/>
      <c r="AM11" s="913"/>
      <c r="AN11" s="913"/>
      <c r="AO11" s="913">
        <v>1</v>
      </c>
      <c r="AP11" s="96"/>
      <c r="AQ11" s="96"/>
      <c r="AR11" s="96"/>
      <c r="AS11" s="96"/>
      <c r="AT11" s="96"/>
      <c r="AU11" s="96"/>
      <c r="AV11" s="96"/>
      <c r="AW11" s="137"/>
    </row>
    <row r="12" spans="1:50" s="100" customFormat="1" ht="30">
      <c r="A12" s="35"/>
      <c r="B12" s="1024" t="s">
        <v>87</v>
      </c>
      <c r="C12" s="1024"/>
      <c r="D12" s="1024"/>
      <c r="E12" s="1025"/>
      <c r="F12" s="72">
        <v>94800000</v>
      </c>
      <c r="G12" s="72">
        <v>94115715</v>
      </c>
      <c r="H12" s="72">
        <v>85884260</v>
      </c>
      <c r="I12" s="73">
        <f t="shared" ref="I12" si="1">H12/G12</f>
        <v>0.91253899521456117</v>
      </c>
      <c r="J12" s="72">
        <f>F12-H12</f>
        <v>8915740</v>
      </c>
      <c r="K12" s="716" t="s">
        <v>424</v>
      </c>
      <c r="L12" s="74" t="s">
        <v>451</v>
      </c>
      <c r="M12" s="74"/>
      <c r="N12" s="72"/>
      <c r="O12" s="75"/>
      <c r="P12" s="75"/>
      <c r="Q12" s="76"/>
      <c r="R12" s="968"/>
      <c r="S12" s="237"/>
      <c r="T12" s="97"/>
      <c r="U12" s="16"/>
      <c r="V12" s="98"/>
      <c r="W12" s="102">
        <v>94800000</v>
      </c>
      <c r="X12" s="23"/>
      <c r="Y12" s="16"/>
      <c r="Z12" s="16"/>
      <c r="AA12" s="98"/>
      <c r="AB12" s="920">
        <v>1</v>
      </c>
      <c r="AC12" s="916"/>
      <c r="AD12" s="917"/>
      <c r="AE12" s="918">
        <v>6</v>
      </c>
      <c r="AF12" s="918"/>
      <c r="AG12" s="919"/>
      <c r="AH12" s="919"/>
      <c r="AI12" s="919"/>
      <c r="AJ12" s="919"/>
      <c r="AK12" s="919"/>
      <c r="AL12" s="919"/>
      <c r="AM12" s="913">
        <v>1</v>
      </c>
      <c r="AN12" s="913"/>
      <c r="AO12" s="913"/>
      <c r="AP12" s="96"/>
      <c r="AQ12" s="96"/>
      <c r="AR12" s="96"/>
      <c r="AS12" s="96"/>
      <c r="AT12" s="96"/>
      <c r="AU12" s="96"/>
      <c r="AV12" s="96"/>
      <c r="AW12" s="137"/>
    </row>
    <row r="13" spans="1:50" s="100" customFormat="1" ht="45">
      <c r="A13" s="42"/>
      <c r="B13" s="19" t="s">
        <v>257</v>
      </c>
      <c r="C13" s="19"/>
      <c r="D13" s="19"/>
      <c r="E13" s="43"/>
      <c r="F13" s="10">
        <v>61300000</v>
      </c>
      <c r="G13" s="10"/>
      <c r="H13" s="10"/>
      <c r="I13" s="22"/>
      <c r="J13" s="10"/>
      <c r="K13" s="255"/>
      <c r="L13" s="38"/>
      <c r="M13" s="38"/>
      <c r="N13" s="10"/>
      <c r="O13" s="77"/>
      <c r="P13" s="77"/>
      <c r="Q13" s="78"/>
      <c r="R13" s="969"/>
      <c r="S13" s="981" t="s">
        <v>1035</v>
      </c>
      <c r="T13" s="97"/>
      <c r="U13" s="16"/>
      <c r="V13" s="98"/>
      <c r="W13" s="102">
        <v>61300000</v>
      </c>
      <c r="X13" s="23"/>
      <c r="Y13" s="16"/>
      <c r="Z13" s="16"/>
      <c r="AA13" s="98"/>
      <c r="AB13" s="920">
        <v>1</v>
      </c>
      <c r="AC13" s="916"/>
      <c r="AD13" s="917"/>
      <c r="AE13" s="918">
        <v>7</v>
      </c>
      <c r="AF13" s="918"/>
      <c r="AG13" s="919"/>
      <c r="AH13" s="919"/>
      <c r="AI13" s="919"/>
      <c r="AJ13" s="919"/>
      <c r="AK13" s="919"/>
      <c r="AL13" s="919"/>
      <c r="AM13" s="913"/>
      <c r="AN13" s="913"/>
      <c r="AO13" s="913">
        <v>1</v>
      </c>
      <c r="AP13" s="96"/>
      <c r="AQ13" s="96"/>
      <c r="AR13" s="96"/>
      <c r="AS13" s="96"/>
      <c r="AT13" s="96"/>
      <c r="AU13" s="96"/>
      <c r="AV13" s="96"/>
      <c r="AW13" s="137"/>
    </row>
    <row r="14" spans="1:50" s="100" customFormat="1" ht="29.25" customHeight="1">
      <c r="A14" s="42"/>
      <c r="B14" s="717" t="s">
        <v>485</v>
      </c>
      <c r="C14" s="47"/>
      <c r="D14" s="47"/>
      <c r="E14" s="48"/>
      <c r="F14" s="72">
        <v>215000000</v>
      </c>
      <c r="G14" s="72">
        <v>214100000</v>
      </c>
      <c r="H14" s="72">
        <v>189000000</v>
      </c>
      <c r="I14" s="22">
        <f>H14/G14</f>
        <v>0.88276506305464741</v>
      </c>
      <c r="J14" s="8">
        <f>F14-H14</f>
        <v>26000000</v>
      </c>
      <c r="K14" s="716" t="s">
        <v>502</v>
      </c>
      <c r="L14" s="74" t="s">
        <v>503</v>
      </c>
      <c r="M14" s="74"/>
      <c r="N14" s="72"/>
      <c r="O14" s="75"/>
      <c r="P14" s="75"/>
      <c r="Q14" s="76">
        <v>100</v>
      </c>
      <c r="R14" s="968">
        <v>100</v>
      </c>
      <c r="S14" s="237"/>
      <c r="T14" s="97">
        <v>1</v>
      </c>
      <c r="U14" s="103">
        <v>215000000</v>
      </c>
      <c r="V14" s="104"/>
      <c r="W14" s="105"/>
      <c r="X14" s="106"/>
      <c r="Y14" s="16"/>
      <c r="Z14" s="103">
        <v>1</v>
      </c>
      <c r="AA14" s="104"/>
      <c r="AB14" s="921"/>
      <c r="AC14" s="922"/>
      <c r="AD14" s="917"/>
      <c r="AE14" s="918">
        <v>8</v>
      </c>
      <c r="AF14" s="918"/>
      <c r="AG14" s="919">
        <v>1</v>
      </c>
      <c r="AH14" s="919"/>
      <c r="AI14" s="919"/>
      <c r="AJ14" s="919"/>
      <c r="AK14" s="919"/>
      <c r="AL14" s="919"/>
      <c r="AM14" s="913"/>
      <c r="AN14" s="913"/>
      <c r="AO14" s="913"/>
      <c r="AP14" s="96"/>
      <c r="AQ14" s="96"/>
      <c r="AR14" s="96"/>
      <c r="AS14" s="96"/>
      <c r="AT14" s="96"/>
      <c r="AU14" s="96"/>
      <c r="AV14" s="96"/>
      <c r="AW14" s="137"/>
    </row>
    <row r="15" spans="1:50" s="100" customFormat="1" ht="29.25" customHeight="1">
      <c r="A15" s="42"/>
      <c r="B15" s="717" t="s">
        <v>486</v>
      </c>
      <c r="C15" s="47"/>
      <c r="D15" s="47"/>
      <c r="E15" s="48"/>
      <c r="F15" s="72">
        <v>215000000</v>
      </c>
      <c r="G15" s="72">
        <v>215000000</v>
      </c>
      <c r="H15" s="72">
        <v>202000000</v>
      </c>
      <c r="I15" s="22">
        <f>H15/G15</f>
        <v>0.93953488372093019</v>
      </c>
      <c r="J15" s="8">
        <f>F15-H15</f>
        <v>13000000</v>
      </c>
      <c r="K15" s="716" t="s">
        <v>500</v>
      </c>
      <c r="L15" s="74" t="s">
        <v>501</v>
      </c>
      <c r="M15" s="74"/>
      <c r="N15" s="72"/>
      <c r="O15" s="75"/>
      <c r="P15" s="75"/>
      <c r="Q15" s="76">
        <v>100</v>
      </c>
      <c r="R15" s="968">
        <v>100</v>
      </c>
      <c r="S15" s="237"/>
      <c r="T15" s="97">
        <v>1</v>
      </c>
      <c r="U15" s="103">
        <v>215000000</v>
      </c>
      <c r="V15" s="104"/>
      <c r="W15" s="105"/>
      <c r="X15" s="106"/>
      <c r="Y15" s="16"/>
      <c r="Z15" s="103">
        <v>1</v>
      </c>
      <c r="AA15" s="104"/>
      <c r="AB15" s="921"/>
      <c r="AC15" s="922"/>
      <c r="AD15" s="917"/>
      <c r="AE15" s="918">
        <v>9</v>
      </c>
      <c r="AF15" s="918"/>
      <c r="AG15" s="919">
        <v>1</v>
      </c>
      <c r="AH15" s="919"/>
      <c r="AI15" s="919"/>
      <c r="AJ15" s="919"/>
      <c r="AK15" s="919"/>
      <c r="AL15" s="919"/>
      <c r="AM15" s="913"/>
      <c r="AN15" s="913"/>
      <c r="AO15" s="913"/>
      <c r="AP15" s="96"/>
      <c r="AQ15" s="96"/>
      <c r="AR15" s="96"/>
      <c r="AS15" s="96"/>
      <c r="AT15" s="96"/>
      <c r="AU15" s="96"/>
      <c r="AV15" s="96"/>
      <c r="AW15" s="137"/>
    </row>
    <row r="16" spans="1:50" s="100" customFormat="1" ht="60">
      <c r="A16" s="42"/>
      <c r="B16" s="717" t="s">
        <v>487</v>
      </c>
      <c r="C16" s="47"/>
      <c r="D16" s="47"/>
      <c r="E16" s="48"/>
      <c r="F16" s="72">
        <v>300000000</v>
      </c>
      <c r="G16" s="982">
        <v>296000000</v>
      </c>
      <c r="H16" s="982">
        <v>277872436</v>
      </c>
      <c r="I16" s="983"/>
      <c r="J16" s="982"/>
      <c r="K16" s="981" t="s">
        <v>1037</v>
      </c>
      <c r="L16" s="984" t="s">
        <v>1038</v>
      </c>
      <c r="M16" s="74"/>
      <c r="N16" s="72"/>
      <c r="O16" s="75"/>
      <c r="P16" s="75"/>
      <c r="Q16" s="76"/>
      <c r="R16" s="968"/>
      <c r="S16" s="727"/>
      <c r="T16" s="97"/>
      <c r="U16" s="103">
        <v>300000000</v>
      </c>
      <c r="V16" s="104"/>
      <c r="W16" s="105"/>
      <c r="X16" s="106"/>
      <c r="Y16" s="16"/>
      <c r="Z16" s="103">
        <v>1</v>
      </c>
      <c r="AA16" s="104"/>
      <c r="AB16" s="921"/>
      <c r="AC16" s="922"/>
      <c r="AD16" s="917"/>
      <c r="AE16" s="918">
        <v>10</v>
      </c>
      <c r="AF16" s="918"/>
      <c r="AG16" s="919"/>
      <c r="AH16" s="919">
        <v>1</v>
      </c>
      <c r="AI16" s="919"/>
      <c r="AJ16" s="919"/>
      <c r="AK16" s="919"/>
      <c r="AL16" s="919"/>
      <c r="AM16" s="913"/>
      <c r="AN16" s="913"/>
      <c r="AO16" s="913"/>
      <c r="AP16" s="96"/>
      <c r="AQ16" s="96"/>
      <c r="AR16" s="96"/>
      <c r="AS16" s="96"/>
      <c r="AT16" s="96"/>
      <c r="AU16" s="96"/>
      <c r="AV16" s="96"/>
      <c r="AW16" s="137"/>
    </row>
    <row r="17" spans="1:50" s="100" customFormat="1" ht="45">
      <c r="A17" s="42"/>
      <c r="B17" s="1035" t="s">
        <v>615</v>
      </c>
      <c r="C17" s="1036"/>
      <c r="D17" s="1036"/>
      <c r="E17" s="1037"/>
      <c r="F17" s="10">
        <v>300000000</v>
      </c>
      <c r="G17" s="985">
        <v>297029045.56</v>
      </c>
      <c r="H17" s="985">
        <v>271900000</v>
      </c>
      <c r="I17" s="986"/>
      <c r="J17" s="985"/>
      <c r="K17" s="987" t="s">
        <v>1039</v>
      </c>
      <c r="L17" s="988" t="s">
        <v>1040</v>
      </c>
      <c r="M17" s="38"/>
      <c r="N17" s="10"/>
      <c r="O17" s="77"/>
      <c r="P17" s="77"/>
      <c r="Q17" s="78"/>
      <c r="R17" s="969"/>
      <c r="S17" s="727"/>
      <c r="T17" s="97"/>
      <c r="U17" s="107">
        <v>300000000</v>
      </c>
      <c r="V17" s="98"/>
      <c r="W17" s="99"/>
      <c r="X17" s="23"/>
      <c r="Y17" s="16"/>
      <c r="Z17" s="107">
        <v>1</v>
      </c>
      <c r="AA17" s="98"/>
      <c r="AB17" s="915"/>
      <c r="AC17" s="916"/>
      <c r="AD17" s="917"/>
      <c r="AE17" s="918">
        <v>11</v>
      </c>
      <c r="AF17" s="918"/>
      <c r="AG17" s="919"/>
      <c r="AH17" s="919">
        <v>1</v>
      </c>
      <c r="AI17" s="919"/>
      <c r="AJ17" s="919"/>
      <c r="AK17" s="919"/>
      <c r="AL17" s="919"/>
      <c r="AM17" s="913"/>
      <c r="AN17" s="913"/>
      <c r="AO17" s="913"/>
      <c r="AP17" s="96"/>
      <c r="AQ17" s="96"/>
      <c r="AR17" s="96"/>
      <c r="AS17" s="96"/>
      <c r="AT17" s="96"/>
      <c r="AU17" s="96"/>
      <c r="AV17" s="96"/>
      <c r="AW17" s="137"/>
    </row>
    <row r="18" spans="1:50" s="100" customFormat="1" ht="45">
      <c r="A18" s="42"/>
      <c r="B18" s="717" t="s">
        <v>488</v>
      </c>
      <c r="C18" s="47"/>
      <c r="D18" s="47"/>
      <c r="E18" s="48"/>
      <c r="F18" s="10">
        <v>650000000</v>
      </c>
      <c r="G18" s="985">
        <v>643500000</v>
      </c>
      <c r="H18" s="985">
        <v>578453917.79999995</v>
      </c>
      <c r="I18" s="986"/>
      <c r="J18" s="985"/>
      <c r="K18" s="987" t="s">
        <v>1041</v>
      </c>
      <c r="L18" s="988" t="s">
        <v>1042</v>
      </c>
      <c r="M18" s="38"/>
      <c r="N18" s="10"/>
      <c r="O18" s="77"/>
      <c r="P18" s="77"/>
      <c r="Q18" s="78"/>
      <c r="R18" s="969"/>
      <c r="S18" s="236"/>
      <c r="T18" s="97"/>
      <c r="U18" s="107">
        <v>650000000</v>
      </c>
      <c r="V18" s="98"/>
      <c r="W18" s="99"/>
      <c r="X18" s="23"/>
      <c r="Y18" s="16"/>
      <c r="Z18" s="107">
        <v>1</v>
      </c>
      <c r="AA18" s="98"/>
      <c r="AB18" s="915"/>
      <c r="AC18" s="916"/>
      <c r="AD18" s="917"/>
      <c r="AE18" s="918">
        <v>12</v>
      </c>
      <c r="AF18" s="918"/>
      <c r="AG18" s="919"/>
      <c r="AH18" s="919"/>
      <c r="AI18" s="919">
        <v>1</v>
      </c>
      <c r="AJ18" s="919"/>
      <c r="AK18" s="919"/>
      <c r="AL18" s="919"/>
      <c r="AM18" s="913"/>
      <c r="AN18" s="913"/>
      <c r="AO18" s="913"/>
      <c r="AP18" s="96"/>
      <c r="AQ18" s="96"/>
      <c r="AR18" s="96"/>
      <c r="AS18" s="96"/>
      <c r="AT18" s="96"/>
      <c r="AU18" s="96"/>
      <c r="AV18" s="96"/>
      <c r="AW18" s="137"/>
    </row>
    <row r="19" spans="1:50" s="100" customFormat="1" ht="30">
      <c r="A19" s="42"/>
      <c r="B19" s="952" t="s">
        <v>489</v>
      </c>
      <c r="C19" s="47"/>
      <c r="D19" s="47"/>
      <c r="E19" s="48"/>
      <c r="F19" s="72">
        <v>800000000</v>
      </c>
      <c r="G19" s="72">
        <v>795500000</v>
      </c>
      <c r="H19" s="72">
        <v>746600000</v>
      </c>
      <c r="I19" s="22">
        <f>H19/G19</f>
        <v>0.9385292269013199</v>
      </c>
      <c r="J19" s="8">
        <f>F19-H19</f>
        <v>53400000</v>
      </c>
      <c r="K19" s="716" t="s">
        <v>624</v>
      </c>
      <c r="L19" s="74"/>
      <c r="M19" s="74"/>
      <c r="N19" s="72"/>
      <c r="O19" s="75"/>
      <c r="P19" s="75"/>
      <c r="Q19" s="76">
        <v>64.83</v>
      </c>
      <c r="R19" s="968">
        <v>87.39</v>
      </c>
      <c r="S19" s="236"/>
      <c r="T19" s="97">
        <v>1</v>
      </c>
      <c r="U19" s="103">
        <v>800000000</v>
      </c>
      <c r="V19" s="98"/>
      <c r="W19" s="99"/>
      <c r="X19" s="23"/>
      <c r="Y19" s="16"/>
      <c r="Z19" s="103">
        <v>1</v>
      </c>
      <c r="AA19" s="98"/>
      <c r="AB19" s="915"/>
      <c r="AC19" s="916"/>
      <c r="AD19" s="917"/>
      <c r="AE19" s="918">
        <v>13</v>
      </c>
      <c r="AF19" s="918"/>
      <c r="AG19" s="919">
        <v>1</v>
      </c>
      <c r="AH19" s="919"/>
      <c r="AI19" s="919"/>
      <c r="AJ19" s="919"/>
      <c r="AK19" s="919"/>
      <c r="AL19" s="919"/>
      <c r="AM19" s="913"/>
      <c r="AN19" s="913"/>
      <c r="AO19" s="913"/>
      <c r="AP19" s="96"/>
      <c r="AQ19" s="96"/>
      <c r="AR19" s="96"/>
      <c r="AS19" s="96"/>
      <c r="AT19" s="96"/>
      <c r="AU19" s="96"/>
      <c r="AV19" s="96"/>
      <c r="AW19" s="137"/>
      <c r="AX19" s="100">
        <v>1</v>
      </c>
    </row>
    <row r="20" spans="1:50" s="100" customFormat="1" ht="24">
      <c r="A20" s="42"/>
      <c r="B20" s="1035" t="s">
        <v>490</v>
      </c>
      <c r="C20" s="1036"/>
      <c r="D20" s="1036"/>
      <c r="E20" s="1037"/>
      <c r="F20" s="72">
        <v>900000000</v>
      </c>
      <c r="G20" s="72"/>
      <c r="H20" s="72"/>
      <c r="I20" s="73"/>
      <c r="J20" s="72"/>
      <c r="K20" s="237"/>
      <c r="L20" s="74"/>
      <c r="M20" s="74"/>
      <c r="N20" s="72"/>
      <c r="O20" s="75"/>
      <c r="P20" s="75"/>
      <c r="Q20" s="76"/>
      <c r="R20" s="968"/>
      <c r="S20" s="1173" t="s">
        <v>1043</v>
      </c>
      <c r="T20" s="97"/>
      <c r="U20" s="103">
        <v>900000000</v>
      </c>
      <c r="V20" s="98"/>
      <c r="W20" s="99"/>
      <c r="X20" s="23"/>
      <c r="Y20" s="16"/>
      <c r="Z20" s="103">
        <v>1</v>
      </c>
      <c r="AA20" s="98"/>
      <c r="AB20" s="915"/>
      <c r="AC20" s="916"/>
      <c r="AD20" s="917"/>
      <c r="AE20" s="918">
        <v>14</v>
      </c>
      <c r="AF20" s="918"/>
      <c r="AG20" s="919"/>
      <c r="AH20" s="919"/>
      <c r="AI20" s="919">
        <v>1</v>
      </c>
      <c r="AJ20" s="919"/>
      <c r="AK20" s="919"/>
      <c r="AL20" s="919"/>
      <c r="AM20" s="913"/>
      <c r="AN20" s="913"/>
      <c r="AO20" s="913"/>
      <c r="AP20" s="96"/>
      <c r="AQ20" s="96"/>
      <c r="AR20" s="96"/>
      <c r="AS20" s="96"/>
      <c r="AT20" s="96"/>
      <c r="AU20" s="96"/>
      <c r="AV20" s="96"/>
      <c r="AW20" s="137"/>
    </row>
    <row r="21" spans="1:50" s="100" customFormat="1">
      <c r="A21" s="42"/>
      <c r="B21" s="717" t="s">
        <v>491</v>
      </c>
      <c r="C21" s="47"/>
      <c r="D21" s="47"/>
      <c r="E21" s="48"/>
      <c r="F21" s="72">
        <v>1100000000</v>
      </c>
      <c r="G21" s="72">
        <v>1090000000</v>
      </c>
      <c r="H21" s="72">
        <v>971564000</v>
      </c>
      <c r="I21" s="22">
        <f>H21/G21</f>
        <v>0.89134311926605503</v>
      </c>
      <c r="J21" s="8">
        <f>F21-H21</f>
        <v>128436000</v>
      </c>
      <c r="K21" s="716" t="s">
        <v>625</v>
      </c>
      <c r="L21" s="74"/>
      <c r="M21" s="74"/>
      <c r="N21" s="72"/>
      <c r="O21" s="75"/>
      <c r="P21" s="75"/>
      <c r="Q21" s="76">
        <v>57.47</v>
      </c>
      <c r="R21" s="968">
        <v>70.53</v>
      </c>
      <c r="S21" s="236"/>
      <c r="T21" s="97">
        <v>1</v>
      </c>
      <c r="U21" s="103">
        <v>1100000000</v>
      </c>
      <c r="V21" s="98"/>
      <c r="W21" s="99"/>
      <c r="X21" s="23"/>
      <c r="Y21" s="16"/>
      <c r="Z21" s="103">
        <v>1</v>
      </c>
      <c r="AA21" s="98"/>
      <c r="AB21" s="915"/>
      <c r="AC21" s="916"/>
      <c r="AD21" s="917"/>
      <c r="AE21" s="918">
        <v>15</v>
      </c>
      <c r="AF21" s="918"/>
      <c r="AG21" s="919">
        <v>1</v>
      </c>
      <c r="AH21" s="919"/>
      <c r="AI21" s="919"/>
      <c r="AJ21" s="919"/>
      <c r="AK21" s="919"/>
      <c r="AL21" s="919"/>
      <c r="AM21" s="913"/>
      <c r="AN21" s="913"/>
      <c r="AO21" s="913"/>
      <c r="AP21" s="96"/>
      <c r="AQ21" s="96"/>
      <c r="AR21" s="96"/>
      <c r="AS21" s="96"/>
      <c r="AT21" s="96"/>
      <c r="AU21" s="96"/>
      <c r="AV21" s="96"/>
      <c r="AW21" s="137"/>
    </row>
    <row r="22" spans="1:50" s="100" customFormat="1" ht="30">
      <c r="A22" s="42"/>
      <c r="B22" s="717" t="s">
        <v>492</v>
      </c>
      <c r="C22" s="47"/>
      <c r="D22" s="47"/>
      <c r="E22" s="48"/>
      <c r="F22" s="72">
        <v>1100000000</v>
      </c>
      <c r="G22" s="72">
        <v>1095000000</v>
      </c>
      <c r="H22" s="72">
        <v>1005511000</v>
      </c>
      <c r="I22" s="22">
        <f>H22/G22</f>
        <v>0.91827488584474881</v>
      </c>
      <c r="J22" s="8">
        <f>F22-H22</f>
        <v>94489000</v>
      </c>
      <c r="K22" s="716" t="s">
        <v>623</v>
      </c>
      <c r="L22" s="74"/>
      <c r="M22" s="74"/>
      <c r="N22" s="72"/>
      <c r="O22" s="75"/>
      <c r="P22" s="75"/>
      <c r="Q22" s="76">
        <v>40.98</v>
      </c>
      <c r="R22" s="968">
        <v>47.47</v>
      </c>
      <c r="S22" s="236"/>
      <c r="T22" s="97">
        <v>1</v>
      </c>
      <c r="U22" s="103">
        <v>1100000000</v>
      </c>
      <c r="V22" s="98"/>
      <c r="W22" s="99"/>
      <c r="X22" s="23"/>
      <c r="Y22" s="16"/>
      <c r="Z22" s="103">
        <v>1</v>
      </c>
      <c r="AA22" s="98"/>
      <c r="AB22" s="915"/>
      <c r="AC22" s="916"/>
      <c r="AD22" s="917"/>
      <c r="AE22" s="918">
        <v>16</v>
      </c>
      <c r="AF22" s="918"/>
      <c r="AG22" s="919">
        <v>1</v>
      </c>
      <c r="AH22" s="919"/>
      <c r="AI22" s="919"/>
      <c r="AJ22" s="919"/>
      <c r="AK22" s="919"/>
      <c r="AL22" s="919"/>
      <c r="AM22" s="913"/>
      <c r="AN22" s="913"/>
      <c r="AO22" s="913"/>
      <c r="AP22" s="96"/>
      <c r="AQ22" s="96"/>
      <c r="AR22" s="96"/>
      <c r="AS22" s="96"/>
      <c r="AT22" s="96"/>
      <c r="AU22" s="96"/>
      <c r="AV22" s="96"/>
      <c r="AW22" s="137"/>
      <c r="AX22" s="100">
        <v>1</v>
      </c>
    </row>
    <row r="23" spans="1:50" s="100" customFormat="1" ht="24">
      <c r="A23" s="42"/>
      <c r="B23" s="1035" t="s">
        <v>493</v>
      </c>
      <c r="C23" s="1036"/>
      <c r="D23" s="1036"/>
      <c r="E23" s="1037"/>
      <c r="F23" s="72">
        <v>1260000000</v>
      </c>
      <c r="G23" s="72"/>
      <c r="H23" s="72"/>
      <c r="I23" s="73"/>
      <c r="J23" s="72"/>
      <c r="K23" s="237"/>
      <c r="L23" s="74"/>
      <c r="M23" s="74"/>
      <c r="N23" s="72"/>
      <c r="O23" s="75"/>
      <c r="P23" s="75"/>
      <c r="Q23" s="76"/>
      <c r="R23" s="968"/>
      <c r="S23" s="1173" t="s">
        <v>1043</v>
      </c>
      <c r="T23" s="97"/>
      <c r="U23" s="103">
        <v>1260000000</v>
      </c>
      <c r="V23" s="98"/>
      <c r="W23" s="99"/>
      <c r="X23" s="23"/>
      <c r="Y23" s="16"/>
      <c r="Z23" s="103">
        <v>1</v>
      </c>
      <c r="AA23" s="98"/>
      <c r="AB23" s="915"/>
      <c r="AC23" s="916"/>
      <c r="AD23" s="917"/>
      <c r="AE23" s="918">
        <v>17</v>
      </c>
      <c r="AF23" s="918"/>
      <c r="AG23" s="919"/>
      <c r="AH23" s="919"/>
      <c r="AI23" s="919">
        <v>1</v>
      </c>
      <c r="AJ23" s="919"/>
      <c r="AK23" s="919"/>
      <c r="AL23" s="919"/>
      <c r="AM23" s="913"/>
      <c r="AN23" s="913"/>
      <c r="AO23" s="913"/>
      <c r="AP23" s="96"/>
      <c r="AQ23" s="96"/>
      <c r="AR23" s="96"/>
      <c r="AS23" s="96"/>
      <c r="AT23" s="96"/>
      <c r="AU23" s="96"/>
      <c r="AV23" s="96"/>
      <c r="AW23" s="137"/>
    </row>
    <row r="24" spans="1:50" s="100" customFormat="1" ht="24">
      <c r="A24" s="42"/>
      <c r="B24" s="1035" t="s">
        <v>616</v>
      </c>
      <c r="C24" s="1036"/>
      <c r="D24" s="1036"/>
      <c r="E24" s="1037"/>
      <c r="F24" s="72">
        <v>1400000000</v>
      </c>
      <c r="G24" s="72"/>
      <c r="H24" s="72"/>
      <c r="I24" s="73"/>
      <c r="J24" s="72"/>
      <c r="K24" s="237"/>
      <c r="L24" s="74"/>
      <c r="M24" s="74"/>
      <c r="N24" s="72"/>
      <c r="O24" s="75"/>
      <c r="P24" s="75"/>
      <c r="Q24" s="76"/>
      <c r="R24" s="968"/>
      <c r="S24" s="1173" t="s">
        <v>1043</v>
      </c>
      <c r="T24" s="97"/>
      <c r="U24" s="103">
        <v>1400000000</v>
      </c>
      <c r="V24" s="98"/>
      <c r="W24" s="99"/>
      <c r="X24" s="23"/>
      <c r="Y24" s="16"/>
      <c r="Z24" s="103">
        <v>1</v>
      </c>
      <c r="AA24" s="98"/>
      <c r="AB24" s="915"/>
      <c r="AC24" s="916"/>
      <c r="AD24" s="917"/>
      <c r="AE24" s="918">
        <v>18</v>
      </c>
      <c r="AF24" s="918"/>
      <c r="AG24" s="919"/>
      <c r="AH24" s="919"/>
      <c r="AI24" s="919">
        <v>1</v>
      </c>
      <c r="AJ24" s="919"/>
      <c r="AK24" s="919"/>
      <c r="AL24" s="919"/>
      <c r="AM24" s="913"/>
      <c r="AN24" s="913"/>
      <c r="AO24" s="913"/>
      <c r="AP24" s="96"/>
      <c r="AQ24" s="96"/>
      <c r="AR24" s="96"/>
      <c r="AS24" s="96"/>
      <c r="AT24" s="96"/>
      <c r="AU24" s="96"/>
      <c r="AV24" s="96"/>
      <c r="AW24" s="137"/>
    </row>
    <row r="25" spans="1:50" s="100" customFormat="1" ht="24">
      <c r="A25" s="42"/>
      <c r="B25" s="1035" t="s">
        <v>494</v>
      </c>
      <c r="C25" s="1036"/>
      <c r="D25" s="1036"/>
      <c r="E25" s="1037"/>
      <c r="F25" s="10">
        <v>1750000000</v>
      </c>
      <c r="G25" s="10"/>
      <c r="H25" s="10"/>
      <c r="I25" s="22"/>
      <c r="J25" s="10"/>
      <c r="K25" s="255"/>
      <c r="L25" s="38"/>
      <c r="M25" s="38"/>
      <c r="N25" s="10"/>
      <c r="O25" s="77"/>
      <c r="P25" s="77"/>
      <c r="Q25" s="78"/>
      <c r="R25" s="969"/>
      <c r="S25" s="1173" t="s">
        <v>1043</v>
      </c>
      <c r="T25" s="97"/>
      <c r="U25" s="107">
        <v>1750000000</v>
      </c>
      <c r="V25" s="98"/>
      <c r="W25" s="99"/>
      <c r="X25" s="23"/>
      <c r="Y25" s="16"/>
      <c r="Z25" s="107">
        <v>1</v>
      </c>
      <c r="AA25" s="98"/>
      <c r="AB25" s="915"/>
      <c r="AC25" s="916"/>
      <c r="AD25" s="917"/>
      <c r="AE25" s="918">
        <v>19</v>
      </c>
      <c r="AF25" s="918"/>
      <c r="AG25" s="919"/>
      <c r="AH25" s="919"/>
      <c r="AI25" s="919">
        <v>1</v>
      </c>
      <c r="AJ25" s="919"/>
      <c r="AK25" s="919"/>
      <c r="AL25" s="919"/>
      <c r="AM25" s="913"/>
      <c r="AN25" s="913"/>
      <c r="AO25" s="913"/>
      <c r="AP25" s="96"/>
      <c r="AQ25" s="96"/>
      <c r="AR25" s="96"/>
      <c r="AS25" s="96"/>
      <c r="AT25" s="96"/>
      <c r="AU25" s="96"/>
      <c r="AV25" s="96"/>
      <c r="AW25" s="137"/>
    </row>
    <row r="26" spans="1:50" s="100" customFormat="1" ht="45">
      <c r="A26" s="42"/>
      <c r="B26" s="1040" t="s">
        <v>786</v>
      </c>
      <c r="C26" s="1036"/>
      <c r="D26" s="1036"/>
      <c r="E26" s="1037"/>
      <c r="F26" s="10">
        <v>805000000</v>
      </c>
      <c r="G26" s="10">
        <v>785200000</v>
      </c>
      <c r="H26" s="985">
        <v>743400000</v>
      </c>
      <c r="I26" s="986"/>
      <c r="J26" s="985"/>
      <c r="K26" s="987" t="s">
        <v>1044</v>
      </c>
      <c r="L26" s="988" t="s">
        <v>1045</v>
      </c>
      <c r="M26" s="38"/>
      <c r="N26" s="10"/>
      <c r="O26" s="77"/>
      <c r="P26" s="77"/>
      <c r="Q26" s="78"/>
      <c r="R26" s="969"/>
      <c r="S26" s="727"/>
      <c r="T26" s="97">
        <v>1</v>
      </c>
      <c r="U26" s="107">
        <v>805000000</v>
      </c>
      <c r="V26" s="98"/>
      <c r="W26" s="99"/>
      <c r="X26" s="23"/>
      <c r="Y26" s="16"/>
      <c r="Z26" s="107">
        <v>1</v>
      </c>
      <c r="AA26" s="98"/>
      <c r="AB26" s="915"/>
      <c r="AC26" s="916"/>
      <c r="AD26" s="917"/>
      <c r="AE26" s="918">
        <v>19</v>
      </c>
      <c r="AF26" s="918"/>
      <c r="AG26" s="919"/>
      <c r="AH26" s="919">
        <v>1</v>
      </c>
      <c r="AI26" s="919"/>
      <c r="AJ26" s="919"/>
      <c r="AK26" s="919"/>
      <c r="AL26" s="919"/>
      <c r="AM26" s="913"/>
      <c r="AN26" s="913"/>
      <c r="AO26" s="913"/>
      <c r="AP26" s="96"/>
      <c r="AQ26" s="96"/>
      <c r="AR26" s="96"/>
      <c r="AS26" s="96"/>
      <c r="AT26" s="96"/>
      <c r="AU26" s="96"/>
      <c r="AV26" s="96"/>
      <c r="AW26" s="137"/>
    </row>
    <row r="27" spans="1:50" s="100" customFormat="1">
      <c r="A27" s="35"/>
      <c r="B27" s="1036"/>
      <c r="C27" s="1036"/>
      <c r="D27" s="1036"/>
      <c r="E27" s="1037"/>
      <c r="F27" s="72"/>
      <c r="G27" s="72"/>
      <c r="H27" s="72"/>
      <c r="I27" s="73"/>
      <c r="J27" s="72"/>
      <c r="K27" s="237"/>
      <c r="L27" s="74"/>
      <c r="M27" s="74"/>
      <c r="N27" s="72"/>
      <c r="O27" s="75"/>
      <c r="P27" s="75"/>
      <c r="Q27" s="76"/>
      <c r="R27" s="968"/>
      <c r="S27" s="236"/>
      <c r="T27" s="97"/>
      <c r="U27" s="103"/>
      <c r="V27" s="104"/>
      <c r="W27" s="105"/>
      <c r="X27" s="106"/>
      <c r="Y27" s="16"/>
      <c r="Z27" s="103"/>
      <c r="AA27" s="104"/>
      <c r="AB27" s="921"/>
      <c r="AC27" s="922"/>
      <c r="AD27" s="917"/>
      <c r="AE27" s="918">
        <v>20</v>
      </c>
      <c r="AF27" s="918"/>
      <c r="AG27" s="919"/>
      <c r="AH27" s="919"/>
      <c r="AI27" s="919"/>
      <c r="AJ27" s="919"/>
      <c r="AK27" s="919"/>
      <c r="AL27" s="919"/>
      <c r="AM27" s="913"/>
      <c r="AN27" s="913"/>
      <c r="AO27" s="913"/>
      <c r="AP27" s="96"/>
      <c r="AQ27" s="96"/>
      <c r="AR27" s="96"/>
      <c r="AS27" s="96"/>
      <c r="AT27" s="96"/>
      <c r="AU27" s="96"/>
      <c r="AV27" s="96"/>
      <c r="AW27" s="137"/>
    </row>
    <row r="28" spans="1:50" s="100" customFormat="1">
      <c r="A28" s="35" t="s">
        <v>88</v>
      </c>
      <c r="B28" s="47"/>
      <c r="C28" s="47"/>
      <c r="D28" s="47"/>
      <c r="E28" s="48"/>
      <c r="F28" s="72"/>
      <c r="G28" s="72"/>
      <c r="H28" s="72"/>
      <c r="I28" s="73"/>
      <c r="J28" s="72"/>
      <c r="K28" s="237"/>
      <c r="L28" s="74"/>
      <c r="M28" s="74"/>
      <c r="N28" s="72"/>
      <c r="O28" s="75"/>
      <c r="P28" s="75"/>
      <c r="Q28" s="76"/>
      <c r="R28" s="968"/>
      <c r="S28" s="236"/>
      <c r="T28" s="97"/>
      <c r="U28" s="103"/>
      <c r="V28" s="104"/>
      <c r="W28" s="105"/>
      <c r="X28" s="106"/>
      <c r="Y28" s="16"/>
      <c r="Z28" s="103"/>
      <c r="AA28" s="104"/>
      <c r="AB28" s="921"/>
      <c r="AC28" s="922"/>
      <c r="AD28" s="917"/>
      <c r="AE28" s="918">
        <v>21</v>
      </c>
      <c r="AF28" s="918"/>
      <c r="AG28" s="919"/>
      <c r="AH28" s="919"/>
      <c r="AI28" s="919"/>
      <c r="AJ28" s="919"/>
      <c r="AK28" s="919"/>
      <c r="AL28" s="919"/>
      <c r="AM28" s="913"/>
      <c r="AN28" s="913"/>
      <c r="AO28" s="913"/>
      <c r="AP28" s="96"/>
      <c r="AQ28" s="96"/>
      <c r="AR28" s="96"/>
      <c r="AS28" s="96"/>
      <c r="AT28" s="96"/>
      <c r="AU28" s="96"/>
      <c r="AV28" s="96"/>
      <c r="AW28" s="137"/>
    </row>
    <row r="29" spans="1:50" s="100" customFormat="1">
      <c r="A29" s="35"/>
      <c r="B29" s="47" t="s">
        <v>89</v>
      </c>
      <c r="C29" s="47"/>
      <c r="D29" s="47"/>
      <c r="E29" s="48"/>
      <c r="F29" s="72">
        <v>19985095000</v>
      </c>
      <c r="G29" s="72"/>
      <c r="H29" s="72"/>
      <c r="I29" s="73"/>
      <c r="J29" s="72"/>
      <c r="K29" s="237"/>
      <c r="L29" s="74"/>
      <c r="M29" s="74"/>
      <c r="N29" s="72"/>
      <c r="O29" s="75"/>
      <c r="P29" s="75"/>
      <c r="Q29" s="76"/>
      <c r="R29" s="968"/>
      <c r="S29" s="845" t="s">
        <v>837</v>
      </c>
      <c r="T29" s="97"/>
      <c r="U29" s="103">
        <v>19985095000</v>
      </c>
      <c r="V29" s="104"/>
      <c r="W29" s="105"/>
      <c r="X29" s="106"/>
      <c r="Y29" s="16"/>
      <c r="Z29" s="103">
        <v>1</v>
      </c>
      <c r="AA29" s="104"/>
      <c r="AB29" s="921"/>
      <c r="AC29" s="922"/>
      <c r="AD29" s="917"/>
      <c r="AE29" s="918">
        <v>22</v>
      </c>
      <c r="AF29" s="918"/>
      <c r="AG29" s="919"/>
      <c r="AH29" s="919">
        <v>1</v>
      </c>
      <c r="AI29" s="919"/>
      <c r="AJ29" s="919"/>
      <c r="AK29" s="919"/>
      <c r="AL29" s="919"/>
      <c r="AM29" s="913"/>
      <c r="AN29" s="913"/>
      <c r="AO29" s="913"/>
      <c r="AP29" s="96"/>
      <c r="AQ29" s="96"/>
      <c r="AR29" s="96"/>
      <c r="AS29" s="96"/>
      <c r="AT29" s="96"/>
      <c r="AU29" s="96"/>
      <c r="AV29" s="96"/>
      <c r="AW29" s="137"/>
    </row>
    <row r="30" spans="1:50" s="100" customFormat="1">
      <c r="A30" s="35"/>
      <c r="B30" s="47"/>
      <c r="C30" s="47"/>
      <c r="D30" s="47"/>
      <c r="E30" s="48"/>
      <c r="F30" s="72"/>
      <c r="G30" s="72"/>
      <c r="H30" s="72"/>
      <c r="I30" s="73"/>
      <c r="J30" s="72"/>
      <c r="K30" s="237"/>
      <c r="L30" s="74"/>
      <c r="M30" s="74"/>
      <c r="N30" s="72"/>
      <c r="O30" s="75"/>
      <c r="P30" s="75"/>
      <c r="Q30" s="76"/>
      <c r="R30" s="968"/>
      <c r="S30" s="236"/>
      <c r="T30" s="97"/>
      <c r="U30" s="103"/>
      <c r="V30" s="104"/>
      <c r="W30" s="105"/>
      <c r="X30" s="106"/>
      <c r="Y30" s="16"/>
      <c r="Z30" s="103"/>
      <c r="AA30" s="104"/>
      <c r="AB30" s="921"/>
      <c r="AC30" s="922"/>
      <c r="AD30" s="917"/>
      <c r="AE30" s="918">
        <v>23</v>
      </c>
      <c r="AF30" s="918"/>
      <c r="AG30" s="919"/>
      <c r="AH30" s="919"/>
      <c r="AI30" s="919"/>
      <c r="AJ30" s="919"/>
      <c r="AK30" s="919"/>
      <c r="AL30" s="919"/>
      <c r="AM30" s="913"/>
      <c r="AN30" s="913"/>
      <c r="AO30" s="913"/>
      <c r="AP30" s="96"/>
      <c r="AQ30" s="96"/>
      <c r="AR30" s="96"/>
      <c r="AS30" s="96"/>
      <c r="AT30" s="96"/>
      <c r="AU30" s="96"/>
      <c r="AV30" s="96"/>
      <c r="AW30" s="137"/>
    </row>
    <row r="31" spans="1:50" s="100" customFormat="1">
      <c r="A31" s="42" t="s">
        <v>236</v>
      </c>
      <c r="B31" s="47"/>
      <c r="C31" s="47"/>
      <c r="D31" s="47"/>
      <c r="E31" s="48"/>
      <c r="F31" s="72"/>
      <c r="G31" s="72"/>
      <c r="H31" s="72"/>
      <c r="I31" s="73"/>
      <c r="J31" s="72"/>
      <c r="K31" s="237"/>
      <c r="L31" s="74"/>
      <c r="M31" s="74"/>
      <c r="N31" s="72"/>
      <c r="O31" s="75"/>
      <c r="P31" s="75"/>
      <c r="Q31" s="76"/>
      <c r="R31" s="968"/>
      <c r="S31" s="236"/>
      <c r="T31" s="97"/>
      <c r="U31" s="103"/>
      <c r="V31" s="104"/>
      <c r="W31" s="105"/>
      <c r="X31" s="106"/>
      <c r="Y31" s="16"/>
      <c r="Z31" s="103"/>
      <c r="AA31" s="104"/>
      <c r="AB31" s="921"/>
      <c r="AC31" s="922"/>
      <c r="AD31" s="917"/>
      <c r="AE31" s="918">
        <v>24</v>
      </c>
      <c r="AF31" s="918"/>
      <c r="AG31" s="919"/>
      <c r="AH31" s="919"/>
      <c r="AI31" s="919"/>
      <c r="AJ31" s="919"/>
      <c r="AK31" s="919"/>
      <c r="AL31" s="919"/>
      <c r="AM31" s="913"/>
      <c r="AN31" s="913"/>
      <c r="AO31" s="913"/>
      <c r="AP31" s="96"/>
      <c r="AQ31" s="96"/>
      <c r="AR31" s="96"/>
      <c r="AS31" s="96"/>
      <c r="AT31" s="96"/>
      <c r="AU31" s="96"/>
      <c r="AV31" s="96"/>
      <c r="AW31" s="137"/>
    </row>
    <row r="32" spans="1:50" s="100" customFormat="1">
      <c r="A32" s="42"/>
      <c r="B32" s="20" t="s">
        <v>237</v>
      </c>
      <c r="C32" s="20"/>
      <c r="D32" s="19"/>
      <c r="E32" s="43"/>
      <c r="F32" s="72"/>
      <c r="G32" s="72"/>
      <c r="H32" s="72"/>
      <c r="I32" s="73"/>
      <c r="J32" s="72"/>
      <c r="K32" s="237"/>
      <c r="L32" s="74"/>
      <c r="M32" s="74"/>
      <c r="N32" s="72"/>
      <c r="O32" s="75"/>
      <c r="P32" s="75"/>
      <c r="Q32" s="76"/>
      <c r="R32" s="968"/>
      <c r="S32" s="236"/>
      <c r="T32" s="97"/>
      <c r="U32" s="103"/>
      <c r="V32" s="104"/>
      <c r="W32" s="105"/>
      <c r="X32" s="106"/>
      <c r="Y32" s="16"/>
      <c r="Z32" s="103"/>
      <c r="AA32" s="104"/>
      <c r="AB32" s="921"/>
      <c r="AC32" s="922"/>
      <c r="AD32" s="917"/>
      <c r="AE32" s="918">
        <v>25</v>
      </c>
      <c r="AF32" s="918"/>
      <c r="AG32" s="919"/>
      <c r="AH32" s="919"/>
      <c r="AI32" s="919"/>
      <c r="AJ32" s="919"/>
      <c r="AK32" s="919"/>
      <c r="AL32" s="919"/>
      <c r="AM32" s="913"/>
      <c r="AN32" s="913"/>
      <c r="AO32" s="913"/>
      <c r="AP32" s="96"/>
      <c r="AQ32" s="96"/>
      <c r="AR32" s="96"/>
      <c r="AS32" s="96"/>
      <c r="AT32" s="96"/>
      <c r="AU32" s="96"/>
      <c r="AV32" s="96"/>
      <c r="AW32" s="137"/>
    </row>
    <row r="33" spans="1:49" s="100" customFormat="1" ht="45">
      <c r="A33" s="42"/>
      <c r="B33" s="20" t="s">
        <v>238</v>
      </c>
      <c r="C33" s="20"/>
      <c r="D33" s="19"/>
      <c r="E33" s="43"/>
      <c r="F33" s="10">
        <v>100000000</v>
      </c>
      <c r="G33" s="72">
        <v>99888890</v>
      </c>
      <c r="H33" s="72">
        <v>94707470</v>
      </c>
      <c r="I33" s="22">
        <f t="shared" ref="I33" si="2">H33/G33</f>
        <v>0.94812816520435861</v>
      </c>
      <c r="J33" s="8">
        <f t="shared" ref="J33" si="3">F33-H33</f>
        <v>5292530</v>
      </c>
      <c r="K33" s="753" t="s">
        <v>423</v>
      </c>
      <c r="L33" s="754" t="s">
        <v>815</v>
      </c>
      <c r="M33" s="74"/>
      <c r="N33" s="72"/>
      <c r="O33" s="75"/>
      <c r="P33" s="75"/>
      <c r="Q33" s="76"/>
      <c r="R33" s="968"/>
      <c r="S33" s="733"/>
      <c r="T33" s="97"/>
      <c r="U33" s="103"/>
      <c r="V33" s="101">
        <v>100000000</v>
      </c>
      <c r="W33" s="105"/>
      <c r="X33" s="106"/>
      <c r="Y33" s="16"/>
      <c r="Z33" s="103"/>
      <c r="AA33" s="101">
        <v>1</v>
      </c>
      <c r="AB33" s="921"/>
      <c r="AC33" s="922"/>
      <c r="AD33" s="917"/>
      <c r="AE33" s="918">
        <v>26</v>
      </c>
      <c r="AF33" s="918"/>
      <c r="AG33" s="919"/>
      <c r="AH33" s="919"/>
      <c r="AI33" s="919"/>
      <c r="AJ33" s="919">
        <v>1</v>
      </c>
      <c r="AK33" s="919"/>
      <c r="AL33" s="919"/>
      <c r="AM33" s="913"/>
      <c r="AN33" s="913"/>
      <c r="AO33" s="913"/>
      <c r="AP33" s="96"/>
      <c r="AQ33" s="96"/>
      <c r="AR33" s="96"/>
      <c r="AS33" s="96"/>
      <c r="AT33" s="96"/>
      <c r="AU33" s="96"/>
      <c r="AV33" s="96"/>
      <c r="AW33" s="137"/>
    </row>
    <row r="34" spans="1:49" s="100" customFormat="1" ht="60">
      <c r="A34" s="42"/>
      <c r="B34" s="20" t="s">
        <v>239</v>
      </c>
      <c r="C34" s="20"/>
      <c r="D34" s="19"/>
      <c r="E34" s="43"/>
      <c r="F34" s="10">
        <v>100000000</v>
      </c>
      <c r="G34" s="72">
        <v>99888890</v>
      </c>
      <c r="H34" s="72">
        <v>95271220</v>
      </c>
      <c r="I34" s="22">
        <f t="shared" ref="I34:I40" si="4">H34/G34</f>
        <v>0.95377193599808752</v>
      </c>
      <c r="J34" s="8">
        <f t="shared" ref="J34:J40" si="5">F34-H34</f>
        <v>4728780</v>
      </c>
      <c r="K34" s="753" t="s">
        <v>806</v>
      </c>
      <c r="L34" s="754" t="s">
        <v>807</v>
      </c>
      <c r="M34" s="74"/>
      <c r="N34" s="72"/>
      <c r="O34" s="75"/>
      <c r="P34" s="75"/>
      <c r="Q34" s="76"/>
      <c r="R34" s="968"/>
      <c r="S34" s="733"/>
      <c r="T34" s="97"/>
      <c r="U34" s="103"/>
      <c r="V34" s="101">
        <v>100000000</v>
      </c>
      <c r="W34" s="105"/>
      <c r="X34" s="106"/>
      <c r="Y34" s="16"/>
      <c r="Z34" s="103"/>
      <c r="AA34" s="101">
        <v>1</v>
      </c>
      <c r="AB34" s="921"/>
      <c r="AC34" s="922"/>
      <c r="AD34" s="917"/>
      <c r="AE34" s="918">
        <v>27</v>
      </c>
      <c r="AF34" s="918"/>
      <c r="AG34" s="919"/>
      <c r="AH34" s="919"/>
      <c r="AI34" s="919"/>
      <c r="AJ34" s="919">
        <v>1</v>
      </c>
      <c r="AK34" s="919"/>
      <c r="AL34" s="919"/>
      <c r="AM34" s="913"/>
      <c r="AN34" s="913"/>
      <c r="AO34" s="913"/>
      <c r="AP34" s="96"/>
      <c r="AQ34" s="96"/>
      <c r="AR34" s="96"/>
      <c r="AS34" s="96"/>
      <c r="AT34" s="96"/>
      <c r="AU34" s="96"/>
      <c r="AV34" s="96"/>
      <c r="AW34" s="137"/>
    </row>
    <row r="35" spans="1:49" s="100" customFormat="1" ht="60">
      <c r="A35" s="42"/>
      <c r="B35" s="20" t="s">
        <v>240</v>
      </c>
      <c r="C35" s="20"/>
      <c r="D35" s="19"/>
      <c r="E35" s="43"/>
      <c r="F35" s="10">
        <v>100000000</v>
      </c>
      <c r="G35" s="72">
        <v>99888890</v>
      </c>
      <c r="H35" s="72">
        <v>95106220</v>
      </c>
      <c r="I35" s="22">
        <f t="shared" si="4"/>
        <v>0.95212010064382535</v>
      </c>
      <c r="J35" s="8">
        <f t="shared" si="5"/>
        <v>4893780</v>
      </c>
      <c r="K35" s="753" t="s">
        <v>806</v>
      </c>
      <c r="L35" s="754" t="s">
        <v>807</v>
      </c>
      <c r="M35" s="74"/>
      <c r="N35" s="72"/>
      <c r="O35" s="75"/>
      <c r="P35" s="75"/>
      <c r="Q35" s="76"/>
      <c r="R35" s="968"/>
      <c r="S35" s="733"/>
      <c r="T35" s="97"/>
      <c r="U35" s="103"/>
      <c r="V35" s="101">
        <v>100000000</v>
      </c>
      <c r="W35" s="105"/>
      <c r="X35" s="106"/>
      <c r="Y35" s="16"/>
      <c r="Z35" s="103"/>
      <c r="AA35" s="101">
        <v>1</v>
      </c>
      <c r="AB35" s="921"/>
      <c r="AC35" s="922"/>
      <c r="AD35" s="917"/>
      <c r="AE35" s="918">
        <v>28</v>
      </c>
      <c r="AF35" s="918"/>
      <c r="AG35" s="919"/>
      <c r="AH35" s="919"/>
      <c r="AI35" s="919"/>
      <c r="AJ35" s="919">
        <v>1</v>
      </c>
      <c r="AK35" s="919"/>
      <c r="AL35" s="919"/>
      <c r="AM35" s="913"/>
      <c r="AN35" s="913"/>
      <c r="AO35" s="913"/>
      <c r="AP35" s="96"/>
      <c r="AQ35" s="96"/>
      <c r="AR35" s="96"/>
      <c r="AS35" s="96"/>
      <c r="AT35" s="96"/>
      <c r="AU35" s="96"/>
      <c r="AV35" s="96"/>
      <c r="AW35" s="137"/>
    </row>
    <row r="36" spans="1:49" s="100" customFormat="1" ht="30">
      <c r="A36" s="42"/>
      <c r="B36" s="20" t="s">
        <v>241</v>
      </c>
      <c r="C36" s="20"/>
      <c r="D36" s="19"/>
      <c r="E36" s="43"/>
      <c r="F36" s="10">
        <v>100000000</v>
      </c>
      <c r="G36" s="72">
        <v>99888890</v>
      </c>
      <c r="H36" s="72">
        <v>98243750</v>
      </c>
      <c r="I36" s="22">
        <f t="shared" si="4"/>
        <v>0.98353030051690438</v>
      </c>
      <c r="J36" s="8">
        <f t="shared" si="5"/>
        <v>1756250</v>
      </c>
      <c r="K36" s="753" t="s">
        <v>813</v>
      </c>
      <c r="L36" s="754" t="s">
        <v>814</v>
      </c>
      <c r="M36" s="74"/>
      <c r="N36" s="72"/>
      <c r="O36" s="75"/>
      <c r="P36" s="75"/>
      <c r="Q36" s="76"/>
      <c r="R36" s="968"/>
      <c r="S36" s="733"/>
      <c r="T36" s="97"/>
      <c r="U36" s="103"/>
      <c r="V36" s="101">
        <v>100000000</v>
      </c>
      <c r="W36" s="105"/>
      <c r="X36" s="106"/>
      <c r="Y36" s="16"/>
      <c r="Z36" s="103"/>
      <c r="AA36" s="101">
        <v>1</v>
      </c>
      <c r="AB36" s="921"/>
      <c r="AC36" s="922"/>
      <c r="AD36" s="917"/>
      <c r="AE36" s="918">
        <v>29</v>
      </c>
      <c r="AF36" s="918"/>
      <c r="AG36" s="919"/>
      <c r="AH36" s="919"/>
      <c r="AI36" s="919"/>
      <c r="AJ36" s="919">
        <v>1</v>
      </c>
      <c r="AK36" s="919"/>
      <c r="AL36" s="919"/>
      <c r="AM36" s="913"/>
      <c r="AN36" s="913"/>
      <c r="AO36" s="913"/>
      <c r="AP36" s="96"/>
      <c r="AQ36" s="96"/>
      <c r="AR36" s="96"/>
      <c r="AS36" s="96"/>
      <c r="AT36" s="96"/>
      <c r="AU36" s="96"/>
      <c r="AV36" s="96"/>
      <c r="AW36" s="137"/>
    </row>
    <row r="37" spans="1:49" s="100" customFormat="1" ht="30">
      <c r="A37" s="42"/>
      <c r="B37" s="20" t="s">
        <v>242</v>
      </c>
      <c r="C37" s="20"/>
      <c r="D37" s="19"/>
      <c r="E37" s="43"/>
      <c r="F37" s="10">
        <v>100000000</v>
      </c>
      <c r="G37" s="72">
        <v>99888890</v>
      </c>
      <c r="H37" s="72">
        <v>98161250</v>
      </c>
      <c r="I37" s="22">
        <f t="shared" si="4"/>
        <v>0.98270438283977324</v>
      </c>
      <c r="J37" s="8">
        <f t="shared" si="5"/>
        <v>1838750</v>
      </c>
      <c r="K37" s="753" t="s">
        <v>811</v>
      </c>
      <c r="L37" s="754" t="s">
        <v>812</v>
      </c>
      <c r="M37" s="74"/>
      <c r="N37" s="72"/>
      <c r="O37" s="75"/>
      <c r="P37" s="75"/>
      <c r="Q37" s="76"/>
      <c r="R37" s="968"/>
      <c r="S37" s="733"/>
      <c r="T37" s="97"/>
      <c r="U37" s="103"/>
      <c r="V37" s="101">
        <v>100000000</v>
      </c>
      <c r="W37" s="105"/>
      <c r="X37" s="106"/>
      <c r="Y37" s="16"/>
      <c r="Z37" s="103"/>
      <c r="AA37" s="101">
        <v>1</v>
      </c>
      <c r="AB37" s="921"/>
      <c r="AC37" s="922"/>
      <c r="AD37" s="917"/>
      <c r="AE37" s="918">
        <v>30</v>
      </c>
      <c r="AF37" s="918"/>
      <c r="AG37" s="919"/>
      <c r="AH37" s="919"/>
      <c r="AI37" s="919"/>
      <c r="AJ37" s="919">
        <v>1</v>
      </c>
      <c r="AK37" s="919"/>
      <c r="AL37" s="919"/>
      <c r="AM37" s="913"/>
      <c r="AN37" s="913"/>
      <c r="AO37" s="913"/>
      <c r="AP37" s="96"/>
      <c r="AQ37" s="96"/>
      <c r="AR37" s="96"/>
      <c r="AS37" s="96"/>
      <c r="AT37" s="96"/>
      <c r="AU37" s="96"/>
      <c r="AV37" s="96"/>
      <c r="AW37" s="137"/>
    </row>
    <row r="38" spans="1:49" s="100" customFormat="1" ht="30">
      <c r="A38" s="42"/>
      <c r="B38" s="20" t="s">
        <v>243</v>
      </c>
      <c r="C38" s="20"/>
      <c r="D38" s="19"/>
      <c r="E38" s="43"/>
      <c r="F38" s="10">
        <v>100000000</v>
      </c>
      <c r="G38" s="72">
        <v>99888890</v>
      </c>
      <c r="H38" s="72">
        <v>98197000</v>
      </c>
      <c r="I38" s="22">
        <f t="shared" si="4"/>
        <v>0.98306228049986344</v>
      </c>
      <c r="J38" s="8">
        <f t="shared" si="5"/>
        <v>1803000</v>
      </c>
      <c r="K38" s="753" t="s">
        <v>809</v>
      </c>
      <c r="L38" s="754" t="s">
        <v>810</v>
      </c>
      <c r="M38" s="74"/>
      <c r="N38" s="72"/>
      <c r="O38" s="75"/>
      <c r="P38" s="75"/>
      <c r="Q38" s="76"/>
      <c r="R38" s="968"/>
      <c r="S38" s="733"/>
      <c r="T38" s="97"/>
      <c r="U38" s="103"/>
      <c r="V38" s="101">
        <v>100000000</v>
      </c>
      <c r="W38" s="105"/>
      <c r="X38" s="106"/>
      <c r="Y38" s="16"/>
      <c r="Z38" s="103"/>
      <c r="AA38" s="101">
        <v>1</v>
      </c>
      <c r="AB38" s="921"/>
      <c r="AC38" s="922"/>
      <c r="AD38" s="917"/>
      <c r="AE38" s="918">
        <v>31</v>
      </c>
      <c r="AF38" s="918"/>
      <c r="AG38" s="919"/>
      <c r="AH38" s="919"/>
      <c r="AI38" s="919"/>
      <c r="AJ38" s="919">
        <v>1</v>
      </c>
      <c r="AK38" s="919"/>
      <c r="AL38" s="919"/>
      <c r="AM38" s="913"/>
      <c r="AN38" s="913"/>
      <c r="AO38" s="913"/>
      <c r="AP38" s="96"/>
      <c r="AQ38" s="96"/>
      <c r="AR38" s="96"/>
      <c r="AS38" s="96"/>
      <c r="AT38" s="96"/>
      <c r="AU38" s="96"/>
      <c r="AV38" s="96"/>
      <c r="AW38" s="137"/>
    </row>
    <row r="39" spans="1:49" s="100" customFormat="1" ht="30">
      <c r="A39" s="42"/>
      <c r="B39" s="20" t="s">
        <v>244</v>
      </c>
      <c r="C39" s="20"/>
      <c r="D39" s="19"/>
      <c r="E39" s="43"/>
      <c r="F39" s="10">
        <v>100000000</v>
      </c>
      <c r="G39" s="72">
        <v>99888890</v>
      </c>
      <c r="H39" s="72">
        <v>98197000</v>
      </c>
      <c r="I39" s="22">
        <f t="shared" si="4"/>
        <v>0.98306228049986344</v>
      </c>
      <c r="J39" s="8">
        <f t="shared" si="5"/>
        <v>1803000</v>
      </c>
      <c r="K39" s="753" t="s">
        <v>809</v>
      </c>
      <c r="L39" s="754" t="s">
        <v>810</v>
      </c>
      <c r="M39" s="74"/>
      <c r="N39" s="72"/>
      <c r="O39" s="75"/>
      <c r="P39" s="75"/>
      <c r="Q39" s="76"/>
      <c r="R39" s="968"/>
      <c r="S39" s="733"/>
      <c r="T39" s="97"/>
      <c r="U39" s="103"/>
      <c r="V39" s="101">
        <v>100000000</v>
      </c>
      <c r="W39" s="105"/>
      <c r="X39" s="106"/>
      <c r="Y39" s="16"/>
      <c r="Z39" s="103"/>
      <c r="AA39" s="101">
        <v>1</v>
      </c>
      <c r="AB39" s="921"/>
      <c r="AC39" s="922"/>
      <c r="AD39" s="917"/>
      <c r="AE39" s="918">
        <v>32</v>
      </c>
      <c r="AF39" s="918"/>
      <c r="AG39" s="919"/>
      <c r="AH39" s="919"/>
      <c r="AI39" s="919"/>
      <c r="AJ39" s="919">
        <v>1</v>
      </c>
      <c r="AK39" s="919"/>
      <c r="AL39" s="919"/>
      <c r="AM39" s="913"/>
      <c r="AN39" s="913"/>
      <c r="AO39" s="913"/>
      <c r="AP39" s="96"/>
      <c r="AQ39" s="96"/>
      <c r="AR39" s="96"/>
      <c r="AS39" s="96"/>
      <c r="AT39" s="96"/>
      <c r="AU39" s="96"/>
      <c r="AV39" s="96"/>
      <c r="AW39" s="137"/>
    </row>
    <row r="40" spans="1:49" s="100" customFormat="1" ht="45">
      <c r="A40" s="42"/>
      <c r="B40" s="20" t="s">
        <v>245</v>
      </c>
      <c r="C40" s="20"/>
      <c r="D40" s="19"/>
      <c r="E40" s="43"/>
      <c r="F40" s="10">
        <v>100000000</v>
      </c>
      <c r="G40" s="72">
        <v>99888890</v>
      </c>
      <c r="H40" s="72">
        <v>98422500</v>
      </c>
      <c r="I40" s="22">
        <f t="shared" si="4"/>
        <v>0.98531978881735494</v>
      </c>
      <c r="J40" s="8">
        <f t="shared" si="5"/>
        <v>1577500</v>
      </c>
      <c r="K40" s="753" t="s">
        <v>543</v>
      </c>
      <c r="L40" s="754" t="s">
        <v>808</v>
      </c>
      <c r="M40" s="74"/>
      <c r="N40" s="72"/>
      <c r="O40" s="75"/>
      <c r="P40" s="75"/>
      <c r="Q40" s="76"/>
      <c r="R40" s="968"/>
      <c r="S40" s="733"/>
      <c r="T40" s="97"/>
      <c r="U40" s="103"/>
      <c r="V40" s="101">
        <v>100000000</v>
      </c>
      <c r="W40" s="105"/>
      <c r="X40" s="106"/>
      <c r="Y40" s="16"/>
      <c r="Z40" s="103"/>
      <c r="AA40" s="101">
        <v>1</v>
      </c>
      <c r="AB40" s="921"/>
      <c r="AC40" s="922"/>
      <c r="AD40" s="917"/>
      <c r="AE40" s="918">
        <v>33</v>
      </c>
      <c r="AF40" s="918"/>
      <c r="AG40" s="919"/>
      <c r="AH40" s="919"/>
      <c r="AI40" s="919"/>
      <c r="AJ40" s="919">
        <v>1</v>
      </c>
      <c r="AK40" s="919"/>
      <c r="AL40" s="919"/>
      <c r="AM40" s="913"/>
      <c r="AN40" s="913"/>
      <c r="AO40" s="913"/>
      <c r="AP40" s="96"/>
      <c r="AQ40" s="96"/>
      <c r="AR40" s="96"/>
      <c r="AS40" s="96"/>
      <c r="AT40" s="96"/>
      <c r="AU40" s="96"/>
      <c r="AV40" s="96"/>
      <c r="AW40" s="137"/>
    </row>
    <row r="41" spans="1:49" s="100" customFormat="1">
      <c r="A41" s="42"/>
      <c r="B41" s="1038"/>
      <c r="C41" s="1038"/>
      <c r="D41" s="1038"/>
      <c r="E41" s="1039"/>
      <c r="F41" s="10"/>
      <c r="G41" s="10"/>
      <c r="H41" s="10"/>
      <c r="I41" s="22"/>
      <c r="J41" s="10"/>
      <c r="K41" s="255"/>
      <c r="L41" s="38"/>
      <c r="M41" s="38"/>
      <c r="N41" s="10"/>
      <c r="O41" s="77"/>
      <c r="P41" s="77"/>
      <c r="Q41" s="78"/>
      <c r="R41" s="969"/>
      <c r="S41" s="238"/>
      <c r="T41" s="97"/>
      <c r="U41" s="107"/>
      <c r="V41" s="98"/>
      <c r="W41" s="99"/>
      <c r="X41" s="23"/>
      <c r="Y41" s="16"/>
      <c r="Z41" s="107"/>
      <c r="AA41" s="98"/>
      <c r="AB41" s="915"/>
      <c r="AC41" s="916"/>
      <c r="AD41" s="917"/>
      <c r="AE41" s="918">
        <v>34</v>
      </c>
      <c r="AF41" s="918"/>
      <c r="AG41" s="919"/>
      <c r="AH41" s="919"/>
      <c r="AI41" s="919"/>
      <c r="AJ41" s="919"/>
      <c r="AK41" s="919"/>
      <c r="AL41" s="919"/>
      <c r="AM41" s="913"/>
      <c r="AN41" s="913"/>
      <c r="AO41" s="913"/>
      <c r="AP41" s="96"/>
      <c r="AQ41" s="96"/>
      <c r="AR41" s="96"/>
      <c r="AS41" s="96"/>
      <c r="AT41" s="96"/>
      <c r="AU41" s="96"/>
      <c r="AV41" s="96"/>
      <c r="AW41" s="137"/>
    </row>
    <row r="42" spans="1:49" s="93" customFormat="1">
      <c r="A42" s="32" t="s">
        <v>91</v>
      </c>
      <c r="B42" s="44"/>
      <c r="C42" s="44"/>
      <c r="D42" s="44"/>
      <c r="E42" s="45"/>
      <c r="F42" s="108"/>
      <c r="G42" s="109"/>
      <c r="H42" s="109"/>
      <c r="I42" s="110"/>
      <c r="J42" s="109"/>
      <c r="K42" s="515"/>
      <c r="L42" s="111"/>
      <c r="M42" s="111"/>
      <c r="N42" s="109"/>
      <c r="O42" s="112"/>
      <c r="P42" s="112"/>
      <c r="Q42" s="113"/>
      <c r="R42" s="970"/>
      <c r="S42" s="239"/>
      <c r="T42" s="97"/>
      <c r="U42" s="114"/>
      <c r="V42" s="98"/>
      <c r="W42" s="99"/>
      <c r="X42" s="115"/>
      <c r="Y42" s="116"/>
      <c r="Z42" s="114">
        <f>SUM(Z43:Z59)</f>
        <v>2</v>
      </c>
      <c r="AA42" s="98"/>
      <c r="AB42" s="915"/>
      <c r="AC42" s="923"/>
      <c r="AD42" s="924"/>
      <c r="AE42" s="918">
        <v>35</v>
      </c>
      <c r="AF42" s="914"/>
      <c r="AG42" s="913"/>
      <c r="AH42" s="913"/>
      <c r="AI42" s="913"/>
      <c r="AJ42" s="913"/>
      <c r="AK42" s="913"/>
      <c r="AL42" s="913"/>
      <c r="AM42" s="913"/>
      <c r="AN42" s="913"/>
      <c r="AO42" s="913"/>
      <c r="AP42" s="96"/>
      <c r="AQ42" s="96"/>
      <c r="AR42" s="96"/>
      <c r="AS42" s="96"/>
      <c r="AT42" s="96"/>
      <c r="AU42" s="96"/>
      <c r="AV42" s="96"/>
      <c r="AW42" s="96"/>
    </row>
    <row r="43" spans="1:49" s="122" customFormat="1">
      <c r="A43" s="42" t="s">
        <v>13</v>
      </c>
      <c r="B43" s="20"/>
      <c r="C43" s="20"/>
      <c r="D43" s="20"/>
      <c r="E43" s="21"/>
      <c r="F43" s="8"/>
      <c r="G43" s="8"/>
      <c r="H43" s="8"/>
      <c r="I43" s="22"/>
      <c r="J43" s="8"/>
      <c r="K43" s="242"/>
      <c r="L43" s="40"/>
      <c r="M43" s="40"/>
      <c r="N43" s="8"/>
      <c r="O43" s="117"/>
      <c r="P43" s="117"/>
      <c r="Q43" s="118"/>
      <c r="R43" s="969"/>
      <c r="S43" s="240"/>
      <c r="T43" s="97"/>
      <c r="U43" s="119"/>
      <c r="V43" s="98"/>
      <c r="W43" s="99"/>
      <c r="X43" s="120"/>
      <c r="Y43" s="121"/>
      <c r="Z43" s="119"/>
      <c r="AA43" s="98"/>
      <c r="AB43" s="915"/>
      <c r="AC43" s="925"/>
      <c r="AD43" s="926"/>
      <c r="AE43" s="918">
        <v>36</v>
      </c>
      <c r="AF43" s="927"/>
      <c r="AG43" s="928"/>
      <c r="AH43" s="928"/>
      <c r="AI43" s="928"/>
      <c r="AJ43" s="928"/>
      <c r="AK43" s="928"/>
      <c r="AL43" s="928"/>
      <c r="AM43" s="913"/>
      <c r="AN43" s="913"/>
      <c r="AO43" s="913"/>
      <c r="AP43" s="96"/>
      <c r="AQ43" s="96"/>
      <c r="AR43" s="96"/>
      <c r="AS43" s="96"/>
      <c r="AT43" s="96"/>
      <c r="AU43" s="96"/>
      <c r="AV43" s="96"/>
      <c r="AW43" s="684"/>
    </row>
    <row r="44" spans="1:49" s="122" customFormat="1" ht="30">
      <c r="A44" s="42"/>
      <c r="B44" s="1038" t="s">
        <v>83</v>
      </c>
      <c r="C44" s="1038"/>
      <c r="D44" s="1038"/>
      <c r="E44" s="1039"/>
      <c r="F44" s="10">
        <v>561000000</v>
      </c>
      <c r="G44" s="10">
        <v>560972500</v>
      </c>
      <c r="H44" s="10">
        <v>552750000</v>
      </c>
      <c r="I44" s="22">
        <f>H44/G44</f>
        <v>0.98534241874601691</v>
      </c>
      <c r="J44" s="8">
        <f>F44-H44</f>
        <v>8250000</v>
      </c>
      <c r="K44" s="255" t="s">
        <v>421</v>
      </c>
      <c r="L44" s="38"/>
      <c r="M44" s="38"/>
      <c r="N44" s="10"/>
      <c r="O44" s="77"/>
      <c r="P44" s="77"/>
      <c r="Q44" s="78"/>
      <c r="R44" s="969"/>
      <c r="S44" s="238"/>
      <c r="T44" s="97"/>
      <c r="U44" s="121"/>
      <c r="V44" s="101">
        <v>561000000</v>
      </c>
      <c r="W44" s="99"/>
      <c r="X44" s="120"/>
      <c r="Y44" s="121"/>
      <c r="Z44" s="121"/>
      <c r="AA44" s="101">
        <v>1</v>
      </c>
      <c r="AB44" s="915"/>
      <c r="AC44" s="925"/>
      <c r="AD44" s="926"/>
      <c r="AE44" s="918">
        <v>37</v>
      </c>
      <c r="AF44" s="927"/>
      <c r="AG44" s="928"/>
      <c r="AH44" s="928"/>
      <c r="AI44" s="928"/>
      <c r="AJ44" s="928">
        <v>1</v>
      </c>
      <c r="AK44" s="928"/>
      <c r="AL44" s="928"/>
      <c r="AM44" s="913"/>
      <c r="AN44" s="913"/>
      <c r="AO44" s="913"/>
      <c r="AP44" s="96"/>
      <c r="AQ44" s="96"/>
      <c r="AR44" s="96"/>
      <c r="AS44" s="96"/>
      <c r="AT44" s="96"/>
      <c r="AU44" s="96"/>
      <c r="AV44" s="96"/>
      <c r="AW44" s="684"/>
    </row>
    <row r="45" spans="1:49" s="122" customFormat="1">
      <c r="A45" s="42"/>
      <c r="B45" s="1038"/>
      <c r="C45" s="1038"/>
      <c r="D45" s="1038"/>
      <c r="E45" s="1039"/>
      <c r="F45" s="8"/>
      <c r="G45" s="8"/>
      <c r="H45" s="8"/>
      <c r="I45" s="22"/>
      <c r="J45" s="8"/>
      <c r="K45" s="242"/>
      <c r="L45" s="40"/>
      <c r="M45" s="40"/>
      <c r="N45" s="8"/>
      <c r="O45" s="117"/>
      <c r="P45" s="117"/>
      <c r="Q45" s="118"/>
      <c r="R45" s="969"/>
      <c r="S45" s="240"/>
      <c r="T45" s="97"/>
      <c r="U45" s="119"/>
      <c r="V45" s="98"/>
      <c r="W45" s="99"/>
      <c r="X45" s="120"/>
      <c r="Y45" s="121"/>
      <c r="Z45" s="119"/>
      <c r="AA45" s="98"/>
      <c r="AB45" s="915"/>
      <c r="AC45" s="925"/>
      <c r="AD45" s="926"/>
      <c r="AE45" s="918">
        <v>38</v>
      </c>
      <c r="AF45" s="927"/>
      <c r="AG45" s="928"/>
      <c r="AH45" s="928"/>
      <c r="AI45" s="928"/>
      <c r="AJ45" s="928"/>
      <c r="AK45" s="928"/>
      <c r="AL45" s="928"/>
      <c r="AM45" s="913"/>
      <c r="AN45" s="913"/>
      <c r="AO45" s="913"/>
      <c r="AP45" s="96"/>
      <c r="AQ45" s="96"/>
      <c r="AR45" s="96"/>
      <c r="AS45" s="96"/>
      <c r="AT45" s="96"/>
      <c r="AU45" s="96"/>
      <c r="AV45" s="96"/>
      <c r="AW45" s="684"/>
    </row>
    <row r="46" spans="1:49" s="122" customFormat="1" ht="14.25" customHeight="1">
      <c r="A46" s="707" t="s">
        <v>97</v>
      </c>
      <c r="B46" s="20"/>
      <c r="C46" s="20"/>
      <c r="D46" s="20"/>
      <c r="E46" s="21"/>
      <c r="F46" s="8"/>
      <c r="G46" s="8"/>
      <c r="H46" s="8"/>
      <c r="I46" s="22"/>
      <c r="J46" s="8"/>
      <c r="K46" s="242"/>
      <c r="L46" s="40"/>
      <c r="M46" s="40"/>
      <c r="N46" s="8"/>
      <c r="O46" s="117"/>
      <c r="P46" s="117"/>
      <c r="Q46" s="118"/>
      <c r="R46" s="969"/>
      <c r="S46" s="240"/>
      <c r="T46" s="97"/>
      <c r="U46" s="119"/>
      <c r="V46" s="98"/>
      <c r="W46" s="99"/>
      <c r="X46" s="120"/>
      <c r="Y46" s="121"/>
      <c r="Z46" s="119"/>
      <c r="AA46" s="98"/>
      <c r="AB46" s="915"/>
      <c r="AC46" s="925"/>
      <c r="AD46" s="926"/>
      <c r="AE46" s="918">
        <v>39</v>
      </c>
      <c r="AF46" s="927"/>
      <c r="AG46" s="928"/>
      <c r="AH46" s="928"/>
      <c r="AI46" s="928"/>
      <c r="AJ46" s="928"/>
      <c r="AK46" s="928"/>
      <c r="AL46" s="928"/>
      <c r="AM46" s="913"/>
      <c r="AN46" s="913"/>
      <c r="AO46" s="913"/>
      <c r="AP46" s="96"/>
      <c r="AQ46" s="96"/>
      <c r="AR46" s="96"/>
      <c r="AS46" s="96"/>
      <c r="AT46" s="96"/>
      <c r="AU46" s="96"/>
      <c r="AV46" s="96"/>
      <c r="AW46" s="684"/>
    </row>
    <row r="47" spans="1:49" s="122" customFormat="1" ht="30">
      <c r="A47" s="42"/>
      <c r="B47" s="1038" t="s">
        <v>95</v>
      </c>
      <c r="C47" s="1038"/>
      <c r="D47" s="1038"/>
      <c r="E47" s="1039"/>
      <c r="F47" s="8">
        <v>84400000</v>
      </c>
      <c r="G47" s="8">
        <v>83798000</v>
      </c>
      <c r="H47" s="8">
        <v>81317500</v>
      </c>
      <c r="I47" s="22"/>
      <c r="J47" s="8"/>
      <c r="K47" s="961" t="s">
        <v>421</v>
      </c>
      <c r="L47" s="40"/>
      <c r="M47" s="963" t="s">
        <v>998</v>
      </c>
      <c r="N47" s="8">
        <v>150</v>
      </c>
      <c r="O47" s="117">
        <v>43307</v>
      </c>
      <c r="P47" s="117">
        <v>43456</v>
      </c>
      <c r="Q47" s="118"/>
      <c r="R47" s="969"/>
      <c r="S47" s="733"/>
      <c r="T47" s="97"/>
      <c r="U47" s="121"/>
      <c r="V47" s="98"/>
      <c r="W47" s="123">
        <v>84400000</v>
      </c>
      <c r="X47" s="120"/>
      <c r="Y47" s="121"/>
      <c r="Z47" s="121"/>
      <c r="AA47" s="98"/>
      <c r="AB47" s="929">
        <v>1</v>
      </c>
      <c r="AC47" s="925"/>
      <c r="AD47" s="926"/>
      <c r="AE47" s="918">
        <v>40</v>
      </c>
      <c r="AF47" s="927"/>
      <c r="AG47" s="928"/>
      <c r="AH47" s="928"/>
      <c r="AI47" s="928"/>
      <c r="AJ47" s="928"/>
      <c r="AK47" s="928"/>
      <c r="AL47" s="928"/>
      <c r="AM47" s="913"/>
      <c r="AN47" s="913">
        <v>1</v>
      </c>
      <c r="AO47" s="913"/>
      <c r="AP47" s="96"/>
      <c r="AQ47" s="96"/>
      <c r="AR47" s="96"/>
      <c r="AS47" s="96"/>
      <c r="AT47" s="96"/>
      <c r="AU47" s="96"/>
      <c r="AV47" s="96"/>
      <c r="AW47" s="684"/>
    </row>
    <row r="48" spans="1:49" s="122" customFormat="1" ht="30">
      <c r="A48" s="46"/>
      <c r="B48" s="1036" t="s">
        <v>96</v>
      </c>
      <c r="C48" s="1036"/>
      <c r="D48" s="1036"/>
      <c r="E48" s="1037"/>
      <c r="F48" s="124">
        <v>2600000000</v>
      </c>
      <c r="G48" s="124">
        <v>2580572000</v>
      </c>
      <c r="H48" s="124">
        <v>2362486000</v>
      </c>
      <c r="I48" s="125"/>
      <c r="J48" s="124"/>
      <c r="K48" s="962" t="s">
        <v>997</v>
      </c>
      <c r="L48" s="126"/>
      <c r="M48" s="963" t="s">
        <v>999</v>
      </c>
      <c r="N48" s="8">
        <v>150</v>
      </c>
      <c r="O48" s="117">
        <v>43307</v>
      </c>
      <c r="P48" s="117">
        <v>43456</v>
      </c>
      <c r="Q48" s="989">
        <v>29.32</v>
      </c>
      <c r="R48" s="989">
        <v>42.23</v>
      </c>
      <c r="S48" s="733"/>
      <c r="T48" s="97">
        <v>1</v>
      </c>
      <c r="U48" s="129">
        <v>2600000000</v>
      </c>
      <c r="V48" s="98"/>
      <c r="W48" s="99"/>
      <c r="X48" s="120"/>
      <c r="Y48" s="121"/>
      <c r="Z48" s="129">
        <v>1</v>
      </c>
      <c r="AA48" s="98"/>
      <c r="AB48" s="915"/>
      <c r="AC48" s="925"/>
      <c r="AD48" s="926"/>
      <c r="AE48" s="918">
        <v>41</v>
      </c>
      <c r="AF48" s="927"/>
      <c r="AG48" s="928">
        <v>1</v>
      </c>
      <c r="AH48" s="928"/>
      <c r="AI48" s="928"/>
      <c r="AJ48" s="928"/>
      <c r="AK48" s="928"/>
      <c r="AL48" s="928"/>
      <c r="AM48" s="913"/>
      <c r="AN48" s="913"/>
      <c r="AO48" s="913"/>
      <c r="AP48" s="96"/>
      <c r="AQ48" s="96"/>
      <c r="AR48" s="96"/>
      <c r="AS48" s="96"/>
      <c r="AT48" s="96"/>
      <c r="AU48" s="96"/>
      <c r="AV48" s="96"/>
      <c r="AW48" s="684"/>
    </row>
    <row r="49" spans="1:49" s="122" customFormat="1">
      <c r="A49" s="46"/>
      <c r="B49" s="1044"/>
      <c r="C49" s="1044"/>
      <c r="D49" s="1044"/>
      <c r="E49" s="1045"/>
      <c r="F49" s="124"/>
      <c r="G49" s="124"/>
      <c r="H49" s="124"/>
      <c r="I49" s="125"/>
      <c r="J49" s="124"/>
      <c r="K49" s="516"/>
      <c r="L49" s="126"/>
      <c r="M49" s="126"/>
      <c r="N49" s="124"/>
      <c r="O49" s="127"/>
      <c r="P49" s="127"/>
      <c r="Q49" s="128"/>
      <c r="R49" s="971"/>
      <c r="S49" s="241"/>
      <c r="T49" s="97"/>
      <c r="U49" s="129"/>
      <c r="V49" s="98"/>
      <c r="W49" s="99"/>
      <c r="X49" s="120"/>
      <c r="Y49" s="121"/>
      <c r="Z49" s="129"/>
      <c r="AA49" s="98"/>
      <c r="AB49" s="915"/>
      <c r="AC49" s="925"/>
      <c r="AD49" s="926"/>
      <c r="AE49" s="918">
        <v>42</v>
      </c>
      <c r="AF49" s="927"/>
      <c r="AG49" s="928"/>
      <c r="AH49" s="928"/>
      <c r="AI49" s="928"/>
      <c r="AJ49" s="928"/>
      <c r="AK49" s="928"/>
      <c r="AL49" s="928"/>
      <c r="AM49" s="913"/>
      <c r="AN49" s="913"/>
      <c r="AO49" s="913"/>
      <c r="AP49" s="96"/>
      <c r="AQ49" s="96"/>
      <c r="AR49" s="96"/>
      <c r="AS49" s="96"/>
      <c r="AT49" s="96"/>
      <c r="AU49" s="96"/>
      <c r="AV49" s="96"/>
      <c r="AW49" s="684"/>
    </row>
    <row r="50" spans="1:49" s="122" customFormat="1" ht="49.5" customHeight="1">
      <c r="A50" s="1046" t="s">
        <v>330</v>
      </c>
      <c r="B50" s="1047"/>
      <c r="C50" s="1047"/>
      <c r="D50" s="1047"/>
      <c r="E50" s="1048"/>
      <c r="F50" s="124"/>
      <c r="G50" s="124"/>
      <c r="H50" s="124"/>
      <c r="I50" s="125"/>
      <c r="J50" s="124"/>
      <c r="K50" s="516"/>
      <c r="L50" s="126"/>
      <c r="M50" s="126"/>
      <c r="N50" s="124"/>
      <c r="O50" s="127"/>
      <c r="P50" s="127"/>
      <c r="Q50" s="128"/>
      <c r="R50" s="971"/>
      <c r="S50" s="241"/>
      <c r="T50" s="97"/>
      <c r="U50" s="129"/>
      <c r="V50" s="98"/>
      <c r="W50" s="99"/>
      <c r="X50" s="120"/>
      <c r="Y50" s="121"/>
      <c r="Z50" s="129"/>
      <c r="AA50" s="98"/>
      <c r="AB50" s="915"/>
      <c r="AC50" s="925"/>
      <c r="AD50" s="926"/>
      <c r="AE50" s="918">
        <v>43</v>
      </c>
      <c r="AF50" s="927"/>
      <c r="AG50" s="928"/>
      <c r="AH50" s="928"/>
      <c r="AI50" s="928"/>
      <c r="AJ50" s="928"/>
      <c r="AK50" s="928"/>
      <c r="AL50" s="928"/>
      <c r="AM50" s="913"/>
      <c r="AN50" s="913"/>
      <c r="AO50" s="913"/>
      <c r="AP50" s="96"/>
      <c r="AQ50" s="96"/>
      <c r="AR50" s="96"/>
      <c r="AS50" s="96"/>
      <c r="AT50" s="96"/>
      <c r="AU50" s="96"/>
      <c r="AV50" s="96"/>
      <c r="AW50" s="684"/>
    </row>
    <row r="51" spans="1:49" s="122" customFormat="1">
      <c r="A51" s="46"/>
      <c r="B51" s="717" t="s">
        <v>333</v>
      </c>
      <c r="C51" s="47"/>
      <c r="D51" s="47"/>
      <c r="E51" s="48"/>
      <c r="F51" s="124"/>
      <c r="G51" s="124"/>
      <c r="H51" s="124"/>
      <c r="I51" s="125"/>
      <c r="J51" s="124"/>
      <c r="K51" s="516"/>
      <c r="L51" s="126"/>
      <c r="M51" s="126"/>
      <c r="N51" s="124"/>
      <c r="O51" s="127"/>
      <c r="P51" s="127"/>
      <c r="Q51" s="128"/>
      <c r="R51" s="971"/>
      <c r="S51" s="241"/>
      <c r="T51" s="97"/>
      <c r="U51" s="129"/>
      <c r="V51" s="98"/>
      <c r="W51" s="99"/>
      <c r="X51" s="120"/>
      <c r="Y51" s="121"/>
      <c r="Z51" s="129"/>
      <c r="AA51" s="98"/>
      <c r="AB51" s="915"/>
      <c r="AC51" s="925"/>
      <c r="AD51" s="926"/>
      <c r="AE51" s="918">
        <v>44</v>
      </c>
      <c r="AF51" s="927"/>
      <c r="AG51" s="928"/>
      <c r="AH51" s="928"/>
      <c r="AI51" s="928"/>
      <c r="AJ51" s="928"/>
      <c r="AK51" s="928"/>
      <c r="AL51" s="928"/>
      <c r="AM51" s="913"/>
      <c r="AN51" s="913"/>
      <c r="AO51" s="913"/>
      <c r="AP51" s="96"/>
      <c r="AQ51" s="96"/>
      <c r="AR51" s="96"/>
      <c r="AS51" s="96"/>
      <c r="AT51" s="96"/>
      <c r="AU51" s="96"/>
      <c r="AV51" s="96"/>
      <c r="AW51" s="684"/>
    </row>
    <row r="52" spans="1:49" s="122" customFormat="1" ht="45">
      <c r="A52" s="46"/>
      <c r="B52" s="47"/>
      <c r="C52" s="47" t="s">
        <v>96</v>
      </c>
      <c r="D52" s="47"/>
      <c r="E52" s="48"/>
      <c r="F52" s="124">
        <v>650000000</v>
      </c>
      <c r="G52" s="990">
        <v>642881850.63999999</v>
      </c>
      <c r="H52" s="990">
        <v>572007000</v>
      </c>
      <c r="I52" s="991"/>
      <c r="J52" s="990"/>
      <c r="K52" s="992" t="s">
        <v>1046</v>
      </c>
      <c r="L52" s="993" t="s">
        <v>1047</v>
      </c>
      <c r="M52" s="126"/>
      <c r="N52" s="124"/>
      <c r="O52" s="127"/>
      <c r="P52" s="127"/>
      <c r="Q52" s="989">
        <v>3.8</v>
      </c>
      <c r="R52" s="989">
        <v>5.8</v>
      </c>
      <c r="S52" s="260"/>
      <c r="T52" s="97"/>
      <c r="U52" s="129">
        <v>650000000</v>
      </c>
      <c r="V52" s="98"/>
      <c r="W52" s="99"/>
      <c r="X52" s="120"/>
      <c r="Y52" s="121"/>
      <c r="Z52" s="129">
        <v>1</v>
      </c>
      <c r="AA52" s="98"/>
      <c r="AB52" s="915"/>
      <c r="AC52" s="925"/>
      <c r="AD52" s="926"/>
      <c r="AE52" s="918">
        <v>45</v>
      </c>
      <c r="AF52" s="927"/>
      <c r="AG52" s="928"/>
      <c r="AH52" s="928"/>
      <c r="AI52" s="928">
        <v>1</v>
      </c>
      <c r="AJ52" s="928"/>
      <c r="AK52" s="928"/>
      <c r="AL52" s="928"/>
      <c r="AM52" s="913"/>
      <c r="AN52" s="913"/>
      <c r="AO52" s="913"/>
      <c r="AP52" s="96"/>
      <c r="AQ52" s="96"/>
      <c r="AR52" s="96"/>
      <c r="AS52" s="96"/>
      <c r="AT52" s="96"/>
      <c r="AU52" s="96"/>
      <c r="AV52" s="96"/>
      <c r="AW52" s="684"/>
    </row>
    <row r="53" spans="1:49" s="122" customFormat="1">
      <c r="A53" s="46"/>
      <c r="B53" s="47"/>
      <c r="C53" s="47"/>
      <c r="D53" s="47"/>
      <c r="E53" s="48"/>
      <c r="F53" s="124"/>
      <c r="G53" s="124"/>
      <c r="H53" s="124"/>
      <c r="I53" s="125"/>
      <c r="J53" s="124"/>
      <c r="K53" s="516"/>
      <c r="L53" s="126"/>
      <c r="M53" s="126"/>
      <c r="N53" s="124"/>
      <c r="O53" s="127"/>
      <c r="P53" s="127"/>
      <c r="Q53" s="128"/>
      <c r="R53" s="971"/>
      <c r="S53" s="241"/>
      <c r="T53" s="97"/>
      <c r="U53" s="129"/>
      <c r="V53" s="98"/>
      <c r="W53" s="99"/>
      <c r="X53" s="120"/>
      <c r="Y53" s="121"/>
      <c r="Z53" s="129"/>
      <c r="AA53" s="98"/>
      <c r="AB53" s="915"/>
      <c r="AC53" s="925"/>
      <c r="AD53" s="926"/>
      <c r="AE53" s="918">
        <v>46</v>
      </c>
      <c r="AF53" s="927"/>
      <c r="AG53" s="928"/>
      <c r="AH53" s="928"/>
      <c r="AI53" s="928"/>
      <c r="AJ53" s="928"/>
      <c r="AK53" s="928"/>
      <c r="AL53" s="928"/>
      <c r="AM53" s="913"/>
      <c r="AN53" s="913"/>
      <c r="AO53" s="913"/>
      <c r="AP53" s="96"/>
      <c r="AQ53" s="96"/>
      <c r="AR53" s="96"/>
      <c r="AS53" s="96"/>
      <c r="AT53" s="96"/>
      <c r="AU53" s="96"/>
      <c r="AV53" s="96"/>
      <c r="AW53" s="684"/>
    </row>
    <row r="54" spans="1:49" s="122" customFormat="1">
      <c r="A54" s="46" t="s">
        <v>223</v>
      </c>
      <c r="B54" s="47"/>
      <c r="C54" s="47"/>
      <c r="D54" s="47"/>
      <c r="E54" s="48"/>
      <c r="F54" s="124"/>
      <c r="G54" s="124"/>
      <c r="H54" s="124"/>
      <c r="I54" s="125"/>
      <c r="J54" s="124"/>
      <c r="K54" s="516"/>
      <c r="L54" s="126"/>
      <c r="M54" s="126"/>
      <c r="N54" s="124"/>
      <c r="O54" s="127"/>
      <c r="P54" s="127"/>
      <c r="Q54" s="128"/>
      <c r="R54" s="971"/>
      <c r="S54" s="241"/>
      <c r="T54" s="97"/>
      <c r="U54" s="129"/>
      <c r="V54" s="98"/>
      <c r="W54" s="99"/>
      <c r="X54" s="120"/>
      <c r="Y54" s="121"/>
      <c r="Z54" s="129"/>
      <c r="AA54" s="98"/>
      <c r="AB54" s="915"/>
      <c r="AC54" s="925"/>
      <c r="AD54" s="926"/>
      <c r="AE54" s="918">
        <v>47</v>
      </c>
      <c r="AF54" s="927"/>
      <c r="AG54" s="928"/>
      <c r="AH54" s="928"/>
      <c r="AI54" s="928"/>
      <c r="AJ54" s="928"/>
      <c r="AK54" s="928"/>
      <c r="AL54" s="928"/>
      <c r="AM54" s="913"/>
      <c r="AN54" s="913"/>
      <c r="AO54" s="913"/>
      <c r="AP54" s="96"/>
      <c r="AQ54" s="96"/>
      <c r="AR54" s="96"/>
      <c r="AS54" s="96"/>
      <c r="AT54" s="96"/>
      <c r="AU54" s="96"/>
      <c r="AV54" s="96"/>
      <c r="AW54" s="684"/>
    </row>
    <row r="55" spans="1:49" s="122" customFormat="1" ht="45">
      <c r="A55" s="42"/>
      <c r="B55" s="20" t="s">
        <v>225</v>
      </c>
      <c r="C55" s="47"/>
      <c r="D55" s="47"/>
      <c r="E55" s="48"/>
      <c r="F55" s="8">
        <v>506880000</v>
      </c>
      <c r="G55" s="8">
        <v>506880000</v>
      </c>
      <c r="H55" s="124">
        <v>462528000</v>
      </c>
      <c r="I55" s="22">
        <f>H55/G55</f>
        <v>0.91249999999999998</v>
      </c>
      <c r="J55" s="8">
        <f>F55-H55</f>
        <v>44352000</v>
      </c>
      <c r="K55" s="517" t="s">
        <v>772</v>
      </c>
      <c r="L55" s="510" t="s">
        <v>773</v>
      </c>
      <c r="M55" s="849" t="s">
        <v>907</v>
      </c>
      <c r="N55" s="124">
        <v>90</v>
      </c>
      <c r="O55" s="127">
        <v>43238</v>
      </c>
      <c r="P55" s="850">
        <v>43327</v>
      </c>
      <c r="Q55" s="128"/>
      <c r="R55" s="971"/>
      <c r="S55" s="260"/>
      <c r="T55" s="97"/>
      <c r="U55" s="129"/>
      <c r="V55" s="98"/>
      <c r="W55" s="99"/>
      <c r="X55" s="119">
        <v>506880000</v>
      </c>
      <c r="Y55" s="121"/>
      <c r="Z55" s="129"/>
      <c r="AA55" s="98"/>
      <c r="AB55" s="915"/>
      <c r="AC55" s="930">
        <v>1</v>
      </c>
      <c r="AD55" s="926"/>
      <c r="AE55" s="918">
        <v>48</v>
      </c>
      <c r="AF55" s="927"/>
      <c r="AG55" s="928"/>
      <c r="AH55" s="928"/>
      <c r="AI55" s="928"/>
      <c r="AJ55" s="928"/>
      <c r="AK55" s="928"/>
      <c r="AL55" s="928"/>
      <c r="AM55" s="913"/>
      <c r="AN55" s="913"/>
      <c r="AO55" s="913"/>
      <c r="AP55" s="96">
        <v>1</v>
      </c>
      <c r="AQ55" s="96"/>
      <c r="AR55" s="96"/>
      <c r="AS55" s="96"/>
      <c r="AT55" s="96"/>
      <c r="AU55" s="96"/>
      <c r="AV55" s="96"/>
      <c r="AW55" s="684"/>
    </row>
    <row r="56" spans="1:49" s="122" customFormat="1">
      <c r="A56" s="42"/>
      <c r="B56" s="20"/>
      <c r="C56" s="47"/>
      <c r="D56" s="47"/>
      <c r="E56" s="48"/>
      <c r="F56" s="8"/>
      <c r="G56" s="124"/>
      <c r="H56" s="124"/>
      <c r="I56" s="125"/>
      <c r="J56" s="124"/>
      <c r="K56" s="516"/>
      <c r="L56" s="126"/>
      <c r="M56" s="126"/>
      <c r="N56" s="124"/>
      <c r="O56" s="127"/>
      <c r="P56" s="127"/>
      <c r="Q56" s="128"/>
      <c r="R56" s="971"/>
      <c r="S56" s="241"/>
      <c r="T56" s="97"/>
      <c r="U56" s="129"/>
      <c r="V56" s="98"/>
      <c r="W56" s="99"/>
      <c r="X56" s="119"/>
      <c r="Y56" s="121"/>
      <c r="Z56" s="129"/>
      <c r="AA56" s="98"/>
      <c r="AB56" s="915"/>
      <c r="AC56" s="930"/>
      <c r="AD56" s="926"/>
      <c r="AE56" s="918">
        <v>49</v>
      </c>
      <c r="AF56" s="927"/>
      <c r="AG56" s="928"/>
      <c r="AH56" s="928"/>
      <c r="AI56" s="928"/>
      <c r="AJ56" s="928"/>
      <c r="AK56" s="928"/>
      <c r="AL56" s="928"/>
      <c r="AM56" s="913"/>
      <c r="AN56" s="913"/>
      <c r="AO56" s="913"/>
      <c r="AP56" s="96"/>
      <c r="AQ56" s="96"/>
      <c r="AR56" s="96"/>
      <c r="AS56" s="96"/>
      <c r="AT56" s="96"/>
      <c r="AU56" s="96"/>
      <c r="AV56" s="96"/>
      <c r="AW56" s="684"/>
    </row>
    <row r="57" spans="1:49" s="122" customFormat="1">
      <c r="A57" s="42" t="s">
        <v>224</v>
      </c>
      <c r="B57" s="20"/>
      <c r="C57" s="47"/>
      <c r="D57" s="47"/>
      <c r="E57" s="48"/>
      <c r="F57" s="8"/>
      <c r="G57" s="124"/>
      <c r="H57" s="124"/>
      <c r="I57" s="125"/>
      <c r="J57" s="124"/>
      <c r="K57" s="516"/>
      <c r="L57" s="126"/>
      <c r="M57" s="126"/>
      <c r="N57" s="124"/>
      <c r="O57" s="127"/>
      <c r="P57" s="127"/>
      <c r="Q57" s="128"/>
      <c r="R57" s="971"/>
      <c r="S57" s="241"/>
      <c r="T57" s="97"/>
      <c r="U57" s="129"/>
      <c r="V57" s="98"/>
      <c r="W57" s="99"/>
      <c r="X57" s="119"/>
      <c r="Y57" s="121"/>
      <c r="Z57" s="129"/>
      <c r="AA57" s="98"/>
      <c r="AB57" s="915"/>
      <c r="AC57" s="930"/>
      <c r="AD57" s="926"/>
      <c r="AE57" s="918">
        <v>50</v>
      </c>
      <c r="AF57" s="927"/>
      <c r="AG57" s="928"/>
      <c r="AH57" s="928"/>
      <c r="AI57" s="928"/>
      <c r="AJ57" s="928"/>
      <c r="AK57" s="928"/>
      <c r="AL57" s="928"/>
      <c r="AM57" s="913"/>
      <c r="AN57" s="913"/>
      <c r="AO57" s="913"/>
      <c r="AP57" s="96"/>
      <c r="AQ57" s="96"/>
      <c r="AR57" s="96"/>
      <c r="AS57" s="96"/>
      <c r="AT57" s="96"/>
      <c r="AU57" s="96"/>
      <c r="AV57" s="96"/>
      <c r="AW57" s="684"/>
    </row>
    <row r="58" spans="1:49" s="122" customFormat="1" ht="45">
      <c r="A58" s="42"/>
      <c r="B58" s="20" t="s">
        <v>226</v>
      </c>
      <c r="C58" s="47"/>
      <c r="D58" s="47"/>
      <c r="E58" s="48"/>
      <c r="F58" s="8">
        <v>240000000</v>
      </c>
      <c r="G58" s="124">
        <v>239945530</v>
      </c>
      <c r="H58" s="124">
        <v>222811600</v>
      </c>
      <c r="I58" s="22">
        <f>H58/G58</f>
        <v>0.92859241845430507</v>
      </c>
      <c r="J58" s="8">
        <f>F58-H58</f>
        <v>17188400</v>
      </c>
      <c r="K58" s="517" t="s">
        <v>772</v>
      </c>
      <c r="L58" s="510" t="s">
        <v>773</v>
      </c>
      <c r="M58" s="849" t="s">
        <v>908</v>
      </c>
      <c r="N58" s="124">
        <v>60</v>
      </c>
      <c r="O58" s="127">
        <v>43238</v>
      </c>
      <c r="P58" s="127">
        <v>43298</v>
      </c>
      <c r="Q58" s="128"/>
      <c r="R58" s="971"/>
      <c r="S58" s="260"/>
      <c r="T58" s="97"/>
      <c r="U58" s="129"/>
      <c r="V58" s="98"/>
      <c r="W58" s="99"/>
      <c r="X58" s="119">
        <v>240000000</v>
      </c>
      <c r="Y58" s="121"/>
      <c r="Z58" s="129"/>
      <c r="AA58" s="98"/>
      <c r="AB58" s="915"/>
      <c r="AC58" s="930">
        <v>1</v>
      </c>
      <c r="AD58" s="926"/>
      <c r="AE58" s="918">
        <v>51</v>
      </c>
      <c r="AF58" s="927"/>
      <c r="AG58" s="928"/>
      <c r="AH58" s="928"/>
      <c r="AI58" s="928"/>
      <c r="AJ58" s="928"/>
      <c r="AK58" s="928"/>
      <c r="AL58" s="928"/>
      <c r="AM58" s="913"/>
      <c r="AN58" s="913"/>
      <c r="AO58" s="913"/>
      <c r="AP58" s="96">
        <v>1</v>
      </c>
      <c r="AQ58" s="96"/>
      <c r="AR58" s="96"/>
      <c r="AS58" s="96"/>
      <c r="AT58" s="96"/>
      <c r="AU58" s="96"/>
      <c r="AV58" s="96"/>
      <c r="AW58" s="684"/>
    </row>
    <row r="59" spans="1:49" s="122" customFormat="1">
      <c r="A59" s="46"/>
      <c r="B59" s="47"/>
      <c r="C59" s="47"/>
      <c r="D59" s="47"/>
      <c r="E59" s="48"/>
      <c r="F59" s="124"/>
      <c r="G59" s="124"/>
      <c r="H59" s="124"/>
      <c r="I59" s="125"/>
      <c r="J59" s="124"/>
      <c r="K59" s="516"/>
      <c r="L59" s="126"/>
      <c r="M59" s="126"/>
      <c r="N59" s="124"/>
      <c r="O59" s="127"/>
      <c r="P59" s="127"/>
      <c r="Q59" s="128"/>
      <c r="R59" s="971"/>
      <c r="S59" s="241"/>
      <c r="T59" s="97"/>
      <c r="U59" s="129"/>
      <c r="V59" s="98"/>
      <c r="W59" s="99"/>
      <c r="X59" s="120"/>
      <c r="Y59" s="121"/>
      <c r="Z59" s="129"/>
      <c r="AA59" s="98"/>
      <c r="AB59" s="915"/>
      <c r="AC59" s="925"/>
      <c r="AD59" s="926"/>
      <c r="AE59" s="918">
        <v>52</v>
      </c>
      <c r="AF59" s="927"/>
      <c r="AG59" s="928"/>
      <c r="AH59" s="928"/>
      <c r="AI59" s="928"/>
      <c r="AJ59" s="928"/>
      <c r="AK59" s="928"/>
      <c r="AL59" s="928"/>
      <c r="AM59" s="913"/>
      <c r="AN59" s="913"/>
      <c r="AO59" s="913"/>
      <c r="AP59" s="96"/>
      <c r="AQ59" s="96"/>
      <c r="AR59" s="96"/>
      <c r="AS59" s="96"/>
      <c r="AT59" s="96"/>
      <c r="AU59" s="96"/>
      <c r="AV59" s="96"/>
      <c r="AW59" s="684"/>
    </row>
    <row r="60" spans="1:49" s="93" customFormat="1">
      <c r="A60" s="32" t="s">
        <v>1</v>
      </c>
      <c r="B60" s="44"/>
      <c r="C60" s="44"/>
      <c r="D60" s="44"/>
      <c r="E60" s="45"/>
      <c r="F60" s="108"/>
      <c r="G60" s="109"/>
      <c r="H60" s="109"/>
      <c r="I60" s="110"/>
      <c r="J60" s="109"/>
      <c r="K60" s="515"/>
      <c r="L60" s="111"/>
      <c r="M60" s="111"/>
      <c r="N60" s="109"/>
      <c r="O60" s="112"/>
      <c r="P60" s="112"/>
      <c r="Q60" s="113"/>
      <c r="R60" s="970"/>
      <c r="S60" s="239"/>
      <c r="T60" s="97"/>
      <c r="U60" s="114"/>
      <c r="V60" s="98"/>
      <c r="W60" s="99"/>
      <c r="X60" s="115"/>
      <c r="Y60" s="116"/>
      <c r="Z60" s="114">
        <f>SUM(Z61:Z71)</f>
        <v>2</v>
      </c>
      <c r="AA60" s="98"/>
      <c r="AB60" s="915"/>
      <c r="AC60" s="923"/>
      <c r="AD60" s="924"/>
      <c r="AE60" s="918">
        <v>53</v>
      </c>
      <c r="AF60" s="914"/>
      <c r="AG60" s="913"/>
      <c r="AH60" s="913"/>
      <c r="AI60" s="913"/>
      <c r="AJ60" s="913"/>
      <c r="AK60" s="913"/>
      <c r="AL60" s="913"/>
      <c r="AM60" s="913"/>
      <c r="AN60" s="913"/>
      <c r="AO60" s="913"/>
      <c r="AP60" s="96"/>
      <c r="AQ60" s="96"/>
      <c r="AR60" s="96"/>
      <c r="AS60" s="96"/>
      <c r="AT60" s="96"/>
      <c r="AU60" s="96"/>
      <c r="AV60" s="96"/>
      <c r="AW60" s="96"/>
    </row>
    <row r="61" spans="1:49" s="122" customFormat="1" ht="19.5" customHeight="1">
      <c r="A61" s="707" t="s">
        <v>2</v>
      </c>
      <c r="B61" s="20"/>
      <c r="C61" s="20"/>
      <c r="D61" s="20"/>
      <c r="E61" s="21"/>
      <c r="F61" s="8"/>
      <c r="G61" s="8"/>
      <c r="H61" s="8"/>
      <c r="I61" s="22"/>
      <c r="J61" s="8"/>
      <c r="K61" s="242"/>
      <c r="L61" s="40"/>
      <c r="M61" s="40"/>
      <c r="N61" s="8"/>
      <c r="O61" s="117"/>
      <c r="P61" s="117"/>
      <c r="Q61" s="118"/>
      <c r="R61" s="969"/>
      <c r="S61" s="242"/>
      <c r="T61" s="97"/>
      <c r="U61" s="119"/>
      <c r="V61" s="98"/>
      <c r="W61" s="99"/>
      <c r="X61" s="120"/>
      <c r="Y61" s="121"/>
      <c r="Z61" s="119"/>
      <c r="AA61" s="98"/>
      <c r="AB61" s="915"/>
      <c r="AC61" s="925"/>
      <c r="AD61" s="926"/>
      <c r="AE61" s="918">
        <v>54</v>
      </c>
      <c r="AF61" s="927"/>
      <c r="AG61" s="928"/>
      <c r="AH61" s="928"/>
      <c r="AI61" s="928"/>
      <c r="AJ61" s="928"/>
      <c r="AK61" s="928"/>
      <c r="AL61" s="928"/>
      <c r="AM61" s="913"/>
      <c r="AN61" s="913"/>
      <c r="AO61" s="913"/>
      <c r="AP61" s="96"/>
      <c r="AQ61" s="96"/>
      <c r="AR61" s="96"/>
      <c r="AS61" s="96"/>
      <c r="AT61" s="96"/>
      <c r="AU61" s="96"/>
      <c r="AV61" s="96"/>
      <c r="AW61" s="684"/>
    </row>
    <row r="62" spans="1:49" s="122" customFormat="1">
      <c r="A62" s="46"/>
      <c r="B62" s="47" t="s">
        <v>334</v>
      </c>
      <c r="C62" s="47"/>
      <c r="D62" s="47"/>
      <c r="E62" s="48"/>
      <c r="F62" s="10"/>
      <c r="G62" s="10"/>
      <c r="H62" s="10"/>
      <c r="I62" s="22"/>
      <c r="J62" s="10"/>
      <c r="K62" s="255"/>
      <c r="L62" s="38"/>
      <c r="M62" s="38"/>
      <c r="N62" s="10"/>
      <c r="O62" s="77"/>
      <c r="P62" s="77"/>
      <c r="Q62" s="78"/>
      <c r="R62" s="969"/>
      <c r="S62" s="238"/>
      <c r="T62" s="97"/>
      <c r="U62" s="107"/>
      <c r="V62" s="98"/>
      <c r="W62" s="99"/>
      <c r="X62" s="120"/>
      <c r="Y62" s="121"/>
      <c r="Z62" s="107"/>
      <c r="AA62" s="98"/>
      <c r="AB62" s="915"/>
      <c r="AC62" s="925"/>
      <c r="AD62" s="926"/>
      <c r="AE62" s="918">
        <v>55</v>
      </c>
      <c r="AF62" s="927"/>
      <c r="AG62" s="928"/>
      <c r="AH62" s="928"/>
      <c r="AI62" s="928"/>
      <c r="AJ62" s="928"/>
      <c r="AK62" s="928"/>
      <c r="AL62" s="928"/>
      <c r="AM62" s="913"/>
      <c r="AN62" s="913"/>
      <c r="AO62" s="913"/>
      <c r="AP62" s="96"/>
      <c r="AQ62" s="96"/>
      <c r="AR62" s="96"/>
      <c r="AS62" s="96"/>
      <c r="AT62" s="96"/>
      <c r="AU62" s="96"/>
      <c r="AV62" s="96"/>
      <c r="AW62" s="684"/>
    </row>
    <row r="63" spans="1:49" s="122" customFormat="1" ht="30">
      <c r="A63" s="46"/>
      <c r="B63" s="47"/>
      <c r="C63" s="717" t="s">
        <v>335</v>
      </c>
      <c r="D63" s="47"/>
      <c r="E63" s="48"/>
      <c r="F63" s="10">
        <v>1350000000</v>
      </c>
      <c r="G63" s="985">
        <v>894370021.94000006</v>
      </c>
      <c r="H63" s="985"/>
      <c r="I63" s="986"/>
      <c r="J63" s="985"/>
      <c r="K63" s="987"/>
      <c r="L63" s="988"/>
      <c r="M63" s="988"/>
      <c r="N63" s="985"/>
      <c r="O63" s="994"/>
      <c r="P63" s="994"/>
      <c r="Q63" s="995"/>
      <c r="R63" s="995"/>
      <c r="S63" s="987" t="s">
        <v>1048</v>
      </c>
      <c r="T63" s="97"/>
      <c r="U63" s="107">
        <v>1350000000</v>
      </c>
      <c r="V63" s="98"/>
      <c r="W63" s="99"/>
      <c r="X63" s="120"/>
      <c r="Y63" s="121"/>
      <c r="Z63" s="107">
        <v>1</v>
      </c>
      <c r="AA63" s="98"/>
      <c r="AB63" s="915"/>
      <c r="AC63" s="925"/>
      <c r="AD63" s="926"/>
      <c r="AE63" s="918">
        <v>56</v>
      </c>
      <c r="AF63" s="927"/>
      <c r="AG63" s="928"/>
      <c r="AH63" s="928"/>
      <c r="AI63" s="928">
        <v>1</v>
      </c>
      <c r="AJ63" s="928"/>
      <c r="AK63" s="928"/>
      <c r="AL63" s="928"/>
      <c r="AM63" s="913"/>
      <c r="AN63" s="913"/>
      <c r="AO63" s="913"/>
      <c r="AP63" s="96"/>
      <c r="AQ63" s="96"/>
      <c r="AR63" s="96"/>
      <c r="AS63" s="96"/>
      <c r="AT63" s="96"/>
      <c r="AU63" s="96"/>
      <c r="AV63" s="96"/>
      <c r="AW63" s="684"/>
    </row>
    <row r="64" spans="1:49" s="122" customFormat="1">
      <c r="A64" s="46"/>
      <c r="B64" s="1044"/>
      <c r="C64" s="1044"/>
      <c r="D64" s="1044"/>
      <c r="E64" s="1045"/>
      <c r="F64" s="8"/>
      <c r="G64" s="8"/>
      <c r="H64" s="8"/>
      <c r="I64" s="22"/>
      <c r="J64" s="8"/>
      <c r="K64" s="242"/>
      <c r="L64" s="40"/>
      <c r="M64" s="40"/>
      <c r="N64" s="8"/>
      <c r="O64" s="117"/>
      <c r="P64" s="117"/>
      <c r="Q64" s="118"/>
      <c r="R64" s="969"/>
      <c r="S64" s="240"/>
      <c r="T64" s="97"/>
      <c r="U64" s="119"/>
      <c r="V64" s="98"/>
      <c r="W64" s="99"/>
      <c r="X64" s="120"/>
      <c r="Y64" s="121"/>
      <c r="Z64" s="119"/>
      <c r="AA64" s="98"/>
      <c r="AB64" s="915"/>
      <c r="AC64" s="925"/>
      <c r="AD64" s="926"/>
      <c r="AE64" s="918">
        <v>57</v>
      </c>
      <c r="AF64" s="927"/>
      <c r="AG64" s="928"/>
      <c r="AH64" s="928"/>
      <c r="AI64" s="928"/>
      <c r="AJ64" s="928"/>
      <c r="AK64" s="928"/>
      <c r="AL64" s="928"/>
      <c r="AM64" s="913"/>
      <c r="AN64" s="913"/>
      <c r="AO64" s="913"/>
      <c r="AP64" s="96"/>
      <c r="AQ64" s="96"/>
      <c r="AR64" s="96"/>
      <c r="AS64" s="96"/>
      <c r="AT64" s="96"/>
      <c r="AU64" s="96"/>
      <c r="AV64" s="96"/>
      <c r="AW64" s="684"/>
    </row>
    <row r="65" spans="1:49" s="122" customFormat="1">
      <c r="A65" s="853" t="s">
        <v>10</v>
      </c>
      <c r="B65" s="47"/>
      <c r="C65" s="47"/>
      <c r="D65" s="47"/>
      <c r="E65" s="48"/>
      <c r="F65" s="8"/>
      <c r="G65" s="8"/>
      <c r="H65" s="8"/>
      <c r="I65" s="22"/>
      <c r="J65" s="8"/>
      <c r="K65" s="242"/>
      <c r="L65" s="40"/>
      <c r="M65" s="40"/>
      <c r="N65" s="8"/>
      <c r="O65" s="117"/>
      <c r="P65" s="117"/>
      <c r="Q65" s="118"/>
      <c r="R65" s="969"/>
      <c r="S65" s="240"/>
      <c r="T65" s="97"/>
      <c r="U65" s="119"/>
      <c r="V65" s="98"/>
      <c r="W65" s="99"/>
      <c r="X65" s="120"/>
      <c r="Y65" s="121"/>
      <c r="Z65" s="119"/>
      <c r="AA65" s="98"/>
      <c r="AB65" s="915"/>
      <c r="AC65" s="925"/>
      <c r="AD65" s="926"/>
      <c r="AE65" s="918">
        <v>58</v>
      </c>
      <c r="AF65" s="927"/>
      <c r="AG65" s="928"/>
      <c r="AH65" s="928"/>
      <c r="AI65" s="928"/>
      <c r="AJ65" s="928"/>
      <c r="AK65" s="928"/>
      <c r="AL65" s="928"/>
      <c r="AM65" s="913"/>
      <c r="AN65" s="913"/>
      <c r="AO65" s="913"/>
      <c r="AP65" s="96"/>
      <c r="AQ65" s="96"/>
      <c r="AR65" s="96"/>
      <c r="AS65" s="96"/>
      <c r="AT65" s="96"/>
      <c r="AU65" s="96"/>
      <c r="AV65" s="96"/>
      <c r="AW65" s="684"/>
    </row>
    <row r="66" spans="1:49" s="122" customFormat="1" ht="33" customHeight="1">
      <c r="A66" s="42"/>
      <c r="B66" s="1041" t="s">
        <v>336</v>
      </c>
      <c r="C66" s="1042"/>
      <c r="D66" s="1042"/>
      <c r="E66" s="1043"/>
      <c r="F66" s="8"/>
      <c r="G66" s="8"/>
      <c r="H66" s="8"/>
      <c r="I66" s="22"/>
      <c r="J66" s="8"/>
      <c r="K66" s="242"/>
      <c r="L66" s="40"/>
      <c r="M66" s="40"/>
      <c r="N66" s="8"/>
      <c r="O66" s="117"/>
      <c r="P66" s="117"/>
      <c r="Q66" s="118"/>
      <c r="R66" s="969"/>
      <c r="S66" s="240"/>
      <c r="T66" s="97"/>
      <c r="U66" s="119"/>
      <c r="V66" s="98"/>
      <c r="W66" s="99"/>
      <c r="X66" s="120"/>
      <c r="Y66" s="121"/>
      <c r="Z66" s="119"/>
      <c r="AA66" s="98"/>
      <c r="AB66" s="915"/>
      <c r="AC66" s="925"/>
      <c r="AD66" s="926"/>
      <c r="AE66" s="918">
        <v>59</v>
      </c>
      <c r="AF66" s="927"/>
      <c r="AG66" s="928"/>
      <c r="AH66" s="928"/>
      <c r="AI66" s="928"/>
      <c r="AJ66" s="928"/>
      <c r="AK66" s="928"/>
      <c r="AL66" s="928"/>
      <c r="AM66" s="913"/>
      <c r="AN66" s="913"/>
      <c r="AO66" s="913"/>
      <c r="AP66" s="96"/>
      <c r="AQ66" s="96"/>
      <c r="AR66" s="96"/>
      <c r="AS66" s="96"/>
      <c r="AT66" s="96"/>
      <c r="AU66" s="96"/>
      <c r="AV66" s="96"/>
      <c r="AW66" s="684"/>
    </row>
    <row r="67" spans="1:49" s="122" customFormat="1" ht="45">
      <c r="A67" s="42"/>
      <c r="B67" s="1036" t="s">
        <v>96</v>
      </c>
      <c r="C67" s="1036"/>
      <c r="D67" s="1036"/>
      <c r="E67" s="1037"/>
      <c r="F67" s="8">
        <v>926848000</v>
      </c>
      <c r="G67" s="8">
        <v>903515000</v>
      </c>
      <c r="H67" s="8">
        <v>851365000</v>
      </c>
      <c r="I67" s="22">
        <f>H67/G67</f>
        <v>0.94228098039324193</v>
      </c>
      <c r="J67" s="8">
        <f>F67-H67</f>
        <v>75483000</v>
      </c>
      <c r="K67" s="747" t="s">
        <v>794</v>
      </c>
      <c r="L67" s="752" t="s">
        <v>886</v>
      </c>
      <c r="M67" s="40"/>
      <c r="N67" s="8"/>
      <c r="O67" s="117"/>
      <c r="P67" s="117"/>
      <c r="Q67" s="996">
        <v>16.66</v>
      </c>
      <c r="R67" s="996">
        <v>45.03</v>
      </c>
      <c r="S67" s="734"/>
      <c r="T67" s="97">
        <v>1</v>
      </c>
      <c r="U67" s="119">
        <v>926848000</v>
      </c>
      <c r="V67" s="98"/>
      <c r="W67" s="99"/>
      <c r="X67" s="120"/>
      <c r="Y67" s="121"/>
      <c r="Z67" s="119">
        <v>1</v>
      </c>
      <c r="AA67" s="98"/>
      <c r="AB67" s="915"/>
      <c r="AC67" s="925"/>
      <c r="AD67" s="926"/>
      <c r="AE67" s="918">
        <v>60</v>
      </c>
      <c r="AF67" s="927"/>
      <c r="AG67" s="928">
        <v>1</v>
      </c>
      <c r="AH67" s="928"/>
      <c r="AI67" s="928"/>
      <c r="AJ67" s="928"/>
      <c r="AK67" s="928"/>
      <c r="AL67" s="928"/>
      <c r="AM67" s="913"/>
      <c r="AN67" s="913"/>
      <c r="AO67" s="913"/>
      <c r="AP67" s="96"/>
      <c r="AQ67" s="96"/>
      <c r="AR67" s="96"/>
      <c r="AS67" s="96"/>
      <c r="AT67" s="96"/>
      <c r="AU67" s="96"/>
      <c r="AV67" s="96"/>
      <c r="AW67" s="684"/>
    </row>
    <row r="68" spans="1:49" s="122" customFormat="1">
      <c r="A68" s="42"/>
      <c r="B68" s="49"/>
      <c r="C68" s="49"/>
      <c r="D68" s="49"/>
      <c r="E68" s="50"/>
      <c r="F68" s="8"/>
      <c r="G68" s="8"/>
      <c r="H68" s="8"/>
      <c r="I68" s="22"/>
      <c r="J68" s="8"/>
      <c r="K68" s="242"/>
      <c r="L68" s="40"/>
      <c r="M68" s="40"/>
      <c r="N68" s="8"/>
      <c r="O68" s="117"/>
      <c r="P68" s="117"/>
      <c r="Q68" s="118"/>
      <c r="R68" s="969"/>
      <c r="S68" s="240"/>
      <c r="T68" s="97"/>
      <c r="U68" s="119"/>
      <c r="V68" s="98"/>
      <c r="W68" s="99"/>
      <c r="X68" s="120"/>
      <c r="Y68" s="121"/>
      <c r="Z68" s="119"/>
      <c r="AA68" s="98"/>
      <c r="AB68" s="915"/>
      <c r="AC68" s="925"/>
      <c r="AD68" s="926"/>
      <c r="AE68" s="918">
        <v>61</v>
      </c>
      <c r="AF68" s="927"/>
      <c r="AG68" s="928"/>
      <c r="AH68" s="928"/>
      <c r="AI68" s="928"/>
      <c r="AJ68" s="928"/>
      <c r="AK68" s="928"/>
      <c r="AL68" s="928"/>
      <c r="AM68" s="913"/>
      <c r="AN68" s="913"/>
      <c r="AO68" s="913"/>
      <c r="AP68" s="96"/>
      <c r="AQ68" s="96"/>
      <c r="AR68" s="96"/>
      <c r="AS68" s="96"/>
      <c r="AT68" s="96"/>
      <c r="AU68" s="96"/>
      <c r="AV68" s="96"/>
      <c r="AW68" s="684"/>
    </row>
    <row r="69" spans="1:49" s="122" customFormat="1">
      <c r="A69" s="42" t="s">
        <v>418</v>
      </c>
      <c r="B69" s="20"/>
      <c r="C69" s="49"/>
      <c r="D69" s="49"/>
      <c r="E69" s="50"/>
      <c r="F69" s="8"/>
      <c r="G69" s="8"/>
      <c r="H69" s="8"/>
      <c r="I69" s="22"/>
      <c r="J69" s="8"/>
      <c r="K69" s="242"/>
      <c r="L69" s="40"/>
      <c r="M69" s="40"/>
      <c r="N69" s="8"/>
      <c r="O69" s="117"/>
      <c r="P69" s="117"/>
      <c r="Q69" s="118"/>
      <c r="R69" s="969"/>
      <c r="S69" s="240"/>
      <c r="T69" s="97"/>
      <c r="U69" s="119"/>
      <c r="V69" s="98"/>
      <c r="W69" s="99"/>
      <c r="X69" s="120"/>
      <c r="Y69" s="121"/>
      <c r="Z69" s="119"/>
      <c r="AA69" s="98"/>
      <c r="AB69" s="915"/>
      <c r="AC69" s="925"/>
      <c r="AD69" s="926"/>
      <c r="AE69" s="918">
        <v>62</v>
      </c>
      <c r="AF69" s="927"/>
      <c r="AG69" s="928"/>
      <c r="AH69" s="928"/>
      <c r="AI69" s="928"/>
      <c r="AJ69" s="928"/>
      <c r="AK69" s="928"/>
      <c r="AL69" s="928"/>
      <c r="AM69" s="913"/>
      <c r="AN69" s="913"/>
      <c r="AO69" s="913"/>
      <c r="AP69" s="96"/>
      <c r="AQ69" s="96"/>
      <c r="AR69" s="96"/>
      <c r="AS69" s="96"/>
      <c r="AT69" s="96"/>
      <c r="AU69" s="96"/>
      <c r="AV69" s="96"/>
      <c r="AW69" s="684"/>
    </row>
    <row r="70" spans="1:49" s="122" customFormat="1">
      <c r="A70" s="42"/>
      <c r="B70" s="20" t="s">
        <v>417</v>
      </c>
      <c r="C70" s="49"/>
      <c r="D70" s="49"/>
      <c r="E70" s="50"/>
      <c r="F70" s="10">
        <v>2528109900</v>
      </c>
      <c r="G70" s="10">
        <v>2528109900</v>
      </c>
      <c r="H70" s="8">
        <v>2521639206</v>
      </c>
      <c r="I70" s="22">
        <f>H70/G70</f>
        <v>0.99744050130099171</v>
      </c>
      <c r="J70" s="8">
        <f>F70-H70</f>
        <v>6470694</v>
      </c>
      <c r="K70" s="242" t="s">
        <v>420</v>
      </c>
      <c r="L70" s="40"/>
      <c r="M70" s="40"/>
      <c r="N70" s="8"/>
      <c r="O70" s="117"/>
      <c r="P70" s="117"/>
      <c r="Q70" s="118"/>
      <c r="R70" s="969"/>
      <c r="S70" s="240"/>
      <c r="T70" s="97"/>
      <c r="U70" s="119"/>
      <c r="V70" s="98"/>
      <c r="W70" s="99"/>
      <c r="X70" s="120"/>
      <c r="Y70" s="107">
        <v>2528109900</v>
      </c>
      <c r="Z70" s="119"/>
      <c r="AA70" s="98"/>
      <c r="AB70" s="915"/>
      <c r="AC70" s="925"/>
      <c r="AD70" s="931">
        <v>1</v>
      </c>
      <c r="AE70" s="918">
        <v>63</v>
      </c>
      <c r="AF70" s="927"/>
      <c r="AG70" s="928"/>
      <c r="AH70" s="928"/>
      <c r="AI70" s="928"/>
      <c r="AJ70" s="928"/>
      <c r="AK70" s="928"/>
      <c r="AL70" s="928"/>
      <c r="AM70" s="913"/>
      <c r="AN70" s="913"/>
      <c r="AO70" s="913"/>
      <c r="AP70" s="96"/>
      <c r="AQ70" s="96"/>
      <c r="AR70" s="96"/>
      <c r="AS70" s="96">
        <v>1</v>
      </c>
      <c r="AT70" s="96"/>
      <c r="AU70" s="96"/>
      <c r="AV70" s="96"/>
      <c r="AW70" s="684"/>
    </row>
    <row r="71" spans="1:49" s="122" customFormat="1">
      <c r="A71" s="42"/>
      <c r="B71" s="49"/>
      <c r="C71" s="49"/>
      <c r="D71" s="49"/>
      <c r="E71" s="50"/>
      <c r="F71" s="8"/>
      <c r="G71" s="8"/>
      <c r="H71" s="8"/>
      <c r="I71" s="22"/>
      <c r="J71" s="8"/>
      <c r="K71" s="242"/>
      <c r="L71" s="40"/>
      <c r="M71" s="40"/>
      <c r="N71" s="8"/>
      <c r="O71" s="117"/>
      <c r="P71" s="117"/>
      <c r="Q71" s="118"/>
      <c r="R71" s="969"/>
      <c r="S71" s="240"/>
      <c r="T71" s="97"/>
      <c r="U71" s="119"/>
      <c r="V71" s="98"/>
      <c r="W71" s="99"/>
      <c r="X71" s="120"/>
      <c r="Y71" s="121"/>
      <c r="Z71" s="119"/>
      <c r="AA71" s="98"/>
      <c r="AB71" s="915"/>
      <c r="AC71" s="925"/>
      <c r="AD71" s="926"/>
      <c r="AE71" s="918">
        <v>64</v>
      </c>
      <c r="AF71" s="927"/>
      <c r="AG71" s="928"/>
      <c r="AH71" s="928"/>
      <c r="AI71" s="928"/>
      <c r="AJ71" s="928"/>
      <c r="AK71" s="928"/>
      <c r="AL71" s="928"/>
      <c r="AM71" s="913"/>
      <c r="AN71" s="913"/>
      <c r="AO71" s="913"/>
      <c r="AP71" s="96"/>
      <c r="AQ71" s="96"/>
      <c r="AR71" s="96"/>
      <c r="AS71" s="96"/>
      <c r="AT71" s="96"/>
      <c r="AU71" s="96"/>
      <c r="AV71" s="96"/>
      <c r="AW71" s="684"/>
    </row>
    <row r="72" spans="1:49" s="93" customFormat="1">
      <c r="A72" s="32" t="s">
        <v>1034</v>
      </c>
      <c r="B72" s="44"/>
      <c r="C72" s="44"/>
      <c r="D72" s="44"/>
      <c r="E72" s="45"/>
      <c r="F72" s="108"/>
      <c r="G72" s="109"/>
      <c r="H72" s="109"/>
      <c r="I72" s="130"/>
      <c r="J72" s="109"/>
      <c r="K72" s="515"/>
      <c r="L72" s="111"/>
      <c r="M72" s="111"/>
      <c r="N72" s="109"/>
      <c r="O72" s="112"/>
      <c r="P72" s="112"/>
      <c r="Q72" s="113"/>
      <c r="R72" s="970"/>
      <c r="S72" s="239"/>
      <c r="T72" s="97"/>
      <c r="U72" s="114"/>
      <c r="V72" s="98"/>
      <c r="W72" s="99"/>
      <c r="X72" s="115"/>
      <c r="Y72" s="116"/>
      <c r="Z72" s="114">
        <f>SUM(Z73:Z230)</f>
        <v>55</v>
      </c>
      <c r="AA72" s="98"/>
      <c r="AB72" s="915"/>
      <c r="AC72" s="923"/>
      <c r="AD72" s="924"/>
      <c r="AE72" s="918">
        <v>65</v>
      </c>
      <c r="AF72" s="914"/>
      <c r="AG72" s="913"/>
      <c r="AH72" s="913"/>
      <c r="AI72" s="913"/>
      <c r="AJ72" s="913"/>
      <c r="AK72" s="913"/>
      <c r="AL72" s="913"/>
      <c r="AM72" s="913"/>
      <c r="AN72" s="913"/>
      <c r="AO72" s="913"/>
      <c r="AP72" s="96"/>
      <c r="AQ72" s="96"/>
      <c r="AR72" s="96"/>
      <c r="AS72" s="96"/>
      <c r="AT72" s="96"/>
      <c r="AU72" s="96"/>
      <c r="AV72" s="96"/>
      <c r="AW72" s="96"/>
    </row>
    <row r="73" spans="1:49" s="122" customFormat="1">
      <c r="A73" s="42" t="s">
        <v>29</v>
      </c>
      <c r="B73" s="20"/>
      <c r="C73" s="20"/>
      <c r="D73" s="20"/>
      <c r="E73" s="21"/>
      <c r="F73" s="8"/>
      <c r="G73" s="8"/>
      <c r="H73" s="8"/>
      <c r="I73" s="22"/>
      <c r="J73" s="8"/>
      <c r="K73" s="242"/>
      <c r="L73" s="40"/>
      <c r="M73" s="40"/>
      <c r="N73" s="8"/>
      <c r="O73" s="117"/>
      <c r="P73" s="117"/>
      <c r="Q73" s="118"/>
      <c r="R73" s="969"/>
      <c r="S73" s="240"/>
      <c r="T73" s="97"/>
      <c r="U73" s="119"/>
      <c r="V73" s="98"/>
      <c r="W73" s="99"/>
      <c r="X73" s="120"/>
      <c r="Y73" s="121"/>
      <c r="Z73" s="119"/>
      <c r="AA73" s="98"/>
      <c r="AB73" s="915"/>
      <c r="AC73" s="925"/>
      <c r="AD73" s="926"/>
      <c r="AE73" s="918">
        <v>66</v>
      </c>
      <c r="AF73" s="927"/>
      <c r="AG73" s="928"/>
      <c r="AH73" s="928"/>
      <c r="AI73" s="928"/>
      <c r="AJ73" s="928"/>
      <c r="AK73" s="928"/>
      <c r="AL73" s="928"/>
      <c r="AM73" s="913"/>
      <c r="AN73" s="913"/>
      <c r="AO73" s="913"/>
      <c r="AP73" s="96"/>
      <c r="AQ73" s="96"/>
      <c r="AR73" s="96"/>
      <c r="AS73" s="96"/>
      <c r="AT73" s="96"/>
      <c r="AU73" s="96"/>
      <c r="AV73" s="96"/>
      <c r="AW73" s="684"/>
    </row>
    <row r="74" spans="1:49" s="122" customFormat="1">
      <c r="A74" s="42"/>
      <c r="B74" s="14" t="s">
        <v>101</v>
      </c>
      <c r="C74" s="20"/>
      <c r="D74" s="20"/>
      <c r="E74" s="21"/>
      <c r="F74" s="8"/>
      <c r="G74" s="8"/>
      <c r="H74" s="8"/>
      <c r="I74" s="22"/>
      <c r="J74" s="8"/>
      <c r="K74" s="242"/>
      <c r="L74" s="40"/>
      <c r="M74" s="40"/>
      <c r="N74" s="8"/>
      <c r="O74" s="117"/>
      <c r="P74" s="117"/>
      <c r="Q74" s="118"/>
      <c r="R74" s="969"/>
      <c r="S74" s="240"/>
      <c r="T74" s="97"/>
      <c r="U74" s="119"/>
      <c r="V74" s="98"/>
      <c r="W74" s="99"/>
      <c r="X74" s="120"/>
      <c r="Y74" s="121"/>
      <c r="Z74" s="119"/>
      <c r="AA74" s="98"/>
      <c r="AB74" s="915"/>
      <c r="AC74" s="925"/>
      <c r="AD74" s="926"/>
      <c r="AE74" s="918">
        <v>67</v>
      </c>
      <c r="AF74" s="927"/>
      <c r="AG74" s="928"/>
      <c r="AH74" s="928"/>
      <c r="AI74" s="928"/>
      <c r="AJ74" s="928"/>
      <c r="AK74" s="928"/>
      <c r="AL74" s="928"/>
      <c r="AM74" s="913"/>
      <c r="AN74" s="913"/>
      <c r="AO74" s="913"/>
      <c r="AP74" s="96"/>
      <c r="AQ74" s="96"/>
      <c r="AR74" s="96"/>
      <c r="AS74" s="96"/>
      <c r="AT74" s="96"/>
      <c r="AU74" s="96"/>
      <c r="AV74" s="96"/>
      <c r="AW74" s="684"/>
    </row>
    <row r="75" spans="1:49" s="122" customFormat="1" ht="50.25" customHeight="1">
      <c r="A75" s="35"/>
      <c r="B75" s="1049" t="s">
        <v>95</v>
      </c>
      <c r="C75" s="1049"/>
      <c r="D75" s="1049"/>
      <c r="E75" s="1050"/>
      <c r="F75" s="131">
        <v>275300000</v>
      </c>
      <c r="G75" s="131">
        <v>274737100</v>
      </c>
      <c r="H75" s="131">
        <v>265010900</v>
      </c>
      <c r="I75" s="73">
        <f>H75/G75</f>
        <v>0.96459815583698016</v>
      </c>
      <c r="J75" s="131">
        <f>F75-H75</f>
        <v>10289100</v>
      </c>
      <c r="K75" s="244" t="s">
        <v>424</v>
      </c>
      <c r="L75" s="132" t="s">
        <v>451</v>
      </c>
      <c r="M75" s="477" t="s">
        <v>721</v>
      </c>
      <c r="N75" s="131"/>
      <c r="O75" s="133">
        <v>43167</v>
      </c>
      <c r="P75" s="479">
        <v>43392</v>
      </c>
      <c r="Q75" s="997"/>
      <c r="R75" s="997"/>
      <c r="S75" s="243"/>
      <c r="T75" s="135"/>
      <c r="U75" s="121"/>
      <c r="V75" s="98"/>
      <c r="W75" s="123">
        <v>275300000</v>
      </c>
      <c r="X75" s="120"/>
      <c r="Y75" s="121"/>
      <c r="Z75" s="121"/>
      <c r="AA75" s="98"/>
      <c r="AB75" s="929">
        <v>1</v>
      </c>
      <c r="AC75" s="925"/>
      <c r="AD75" s="926"/>
      <c r="AE75" s="918">
        <v>68</v>
      </c>
      <c r="AF75" s="927"/>
      <c r="AG75" s="928"/>
      <c r="AH75" s="928"/>
      <c r="AI75" s="928"/>
      <c r="AJ75" s="928"/>
      <c r="AK75" s="928"/>
      <c r="AL75" s="928"/>
      <c r="AM75" s="913">
        <v>1</v>
      </c>
      <c r="AN75" s="913"/>
      <c r="AO75" s="913"/>
      <c r="AP75" s="96"/>
      <c r="AQ75" s="96"/>
      <c r="AR75" s="96"/>
      <c r="AS75" s="96"/>
      <c r="AT75" s="96"/>
      <c r="AU75" s="96"/>
      <c r="AV75" s="96"/>
      <c r="AW75" s="684"/>
    </row>
    <row r="76" spans="1:49" s="122" customFormat="1" ht="49.5" customHeight="1">
      <c r="A76" s="35"/>
      <c r="B76" s="1049" t="s">
        <v>96</v>
      </c>
      <c r="C76" s="1049"/>
      <c r="D76" s="1049"/>
      <c r="E76" s="1050"/>
      <c r="F76" s="131">
        <v>12441500000</v>
      </c>
      <c r="G76" s="131">
        <v>12074540000</v>
      </c>
      <c r="H76" s="131">
        <v>11412000000</v>
      </c>
      <c r="I76" s="73">
        <f>H76/G76</f>
        <v>0.94512917262272522</v>
      </c>
      <c r="J76" s="131">
        <f>F76-H76</f>
        <v>1029500000</v>
      </c>
      <c r="K76" s="701" t="s">
        <v>785</v>
      </c>
      <c r="L76" s="132"/>
      <c r="M76" s="477" t="s">
        <v>722</v>
      </c>
      <c r="N76" s="131"/>
      <c r="O76" s="133">
        <v>43213</v>
      </c>
      <c r="P76" s="479">
        <v>43392</v>
      </c>
      <c r="Q76" s="997">
        <v>93.6</v>
      </c>
      <c r="R76" s="997">
        <v>74.38</v>
      </c>
      <c r="S76" s="243"/>
      <c r="T76" s="135">
        <v>1</v>
      </c>
      <c r="U76" s="136">
        <v>12441500000</v>
      </c>
      <c r="V76" s="98"/>
      <c r="W76" s="99"/>
      <c r="X76" s="120"/>
      <c r="Y76" s="121"/>
      <c r="Z76" s="136">
        <v>1</v>
      </c>
      <c r="AA76" s="98"/>
      <c r="AB76" s="915"/>
      <c r="AC76" s="925"/>
      <c r="AD76" s="926"/>
      <c r="AE76" s="918">
        <v>69</v>
      </c>
      <c r="AF76" s="927"/>
      <c r="AG76" s="928">
        <v>1</v>
      </c>
      <c r="AH76" s="928"/>
      <c r="AI76" s="928"/>
      <c r="AJ76" s="928"/>
      <c r="AK76" s="928"/>
      <c r="AL76" s="928"/>
      <c r="AM76" s="913"/>
      <c r="AN76" s="913"/>
      <c r="AO76" s="913"/>
      <c r="AP76" s="96"/>
      <c r="AQ76" s="96"/>
      <c r="AR76" s="96"/>
      <c r="AS76" s="96"/>
      <c r="AT76" s="96"/>
      <c r="AU76" s="96"/>
      <c r="AV76" s="96"/>
      <c r="AW76" s="684"/>
    </row>
    <row r="77" spans="1:49" s="122" customFormat="1">
      <c r="A77" s="35"/>
      <c r="B77" s="13" t="s">
        <v>102</v>
      </c>
      <c r="C77" s="19"/>
      <c r="D77" s="19"/>
      <c r="E77" s="43"/>
      <c r="F77" s="131"/>
      <c r="G77" s="131"/>
      <c r="H77" s="131"/>
      <c r="I77" s="73"/>
      <c r="J77" s="131"/>
      <c r="K77" s="244"/>
      <c r="L77" s="132"/>
      <c r="M77" s="132"/>
      <c r="N77" s="131"/>
      <c r="O77" s="133"/>
      <c r="P77" s="133"/>
      <c r="Q77" s="997"/>
      <c r="R77" s="997"/>
      <c r="S77" s="243"/>
      <c r="T77" s="135"/>
      <c r="U77" s="136"/>
      <c r="V77" s="98"/>
      <c r="W77" s="99"/>
      <c r="X77" s="120"/>
      <c r="Y77" s="121"/>
      <c r="Z77" s="136"/>
      <c r="AA77" s="98"/>
      <c r="AB77" s="915"/>
      <c r="AC77" s="925"/>
      <c r="AD77" s="926"/>
      <c r="AE77" s="918">
        <v>70</v>
      </c>
      <c r="AF77" s="927"/>
      <c r="AG77" s="928"/>
      <c r="AH77" s="928"/>
      <c r="AI77" s="928"/>
      <c r="AJ77" s="928"/>
      <c r="AK77" s="928"/>
      <c r="AL77" s="928"/>
      <c r="AM77" s="913"/>
      <c r="AN77" s="913"/>
      <c r="AO77" s="913"/>
      <c r="AP77" s="96"/>
      <c r="AQ77" s="96"/>
      <c r="AR77" s="96"/>
      <c r="AS77" s="96"/>
      <c r="AT77" s="96"/>
      <c r="AU77" s="96"/>
      <c r="AV77" s="96"/>
      <c r="AW77" s="684"/>
    </row>
    <row r="78" spans="1:49" s="122" customFormat="1" ht="45">
      <c r="A78" s="35"/>
      <c r="B78" s="1049" t="s">
        <v>95</v>
      </c>
      <c r="C78" s="1049"/>
      <c r="D78" s="1049"/>
      <c r="E78" s="1050"/>
      <c r="F78" s="131">
        <v>69600000</v>
      </c>
      <c r="G78" s="131">
        <v>68944700</v>
      </c>
      <c r="H78" s="131">
        <v>65203600</v>
      </c>
      <c r="I78" s="73">
        <f>H78/G78</f>
        <v>0.94573767091596594</v>
      </c>
      <c r="J78" s="131">
        <f>F78-H78</f>
        <v>4396400</v>
      </c>
      <c r="K78" s="244" t="s">
        <v>424</v>
      </c>
      <c r="L78" s="132" t="s">
        <v>451</v>
      </c>
      <c r="M78" s="477" t="s">
        <v>723</v>
      </c>
      <c r="N78" s="131"/>
      <c r="O78" s="133">
        <v>43139</v>
      </c>
      <c r="P78" s="479">
        <v>43342</v>
      </c>
      <c r="Q78" s="997"/>
      <c r="R78" s="997"/>
      <c r="S78" s="243"/>
      <c r="T78" s="135"/>
      <c r="U78" s="121"/>
      <c r="V78" s="98"/>
      <c r="W78" s="123">
        <v>69600000</v>
      </c>
      <c r="X78" s="120"/>
      <c r="Y78" s="121"/>
      <c r="Z78" s="121"/>
      <c r="AA78" s="98"/>
      <c r="AB78" s="929">
        <v>1</v>
      </c>
      <c r="AC78" s="925"/>
      <c r="AD78" s="926"/>
      <c r="AE78" s="918">
        <v>71</v>
      </c>
      <c r="AF78" s="927"/>
      <c r="AG78" s="928"/>
      <c r="AH78" s="928"/>
      <c r="AI78" s="928"/>
      <c r="AJ78" s="928"/>
      <c r="AK78" s="928"/>
      <c r="AL78" s="928"/>
      <c r="AM78" s="913">
        <v>1</v>
      </c>
      <c r="AN78" s="913"/>
      <c r="AO78" s="913"/>
      <c r="AP78" s="96"/>
      <c r="AQ78" s="96"/>
      <c r="AR78" s="96"/>
      <c r="AS78" s="96"/>
      <c r="AT78" s="96"/>
      <c r="AU78" s="96"/>
      <c r="AV78" s="96"/>
      <c r="AW78" s="684"/>
    </row>
    <row r="79" spans="1:49" s="122" customFormat="1" ht="45">
      <c r="A79" s="35"/>
      <c r="B79" s="1049" t="s">
        <v>96</v>
      </c>
      <c r="C79" s="1049"/>
      <c r="D79" s="1049"/>
      <c r="E79" s="1050"/>
      <c r="F79" s="131">
        <v>2000000000</v>
      </c>
      <c r="G79" s="131">
        <v>1987000000</v>
      </c>
      <c r="H79" s="131">
        <v>1866746000</v>
      </c>
      <c r="I79" s="73">
        <f>H79/G79</f>
        <v>0.93947961751384002</v>
      </c>
      <c r="J79" s="131">
        <f>F79-H79</f>
        <v>133254000</v>
      </c>
      <c r="K79" s="244" t="s">
        <v>622</v>
      </c>
      <c r="L79" s="132"/>
      <c r="M79" s="477" t="s">
        <v>730</v>
      </c>
      <c r="N79" s="131"/>
      <c r="O79" s="133">
        <v>43223</v>
      </c>
      <c r="P79" s="133">
        <v>43342</v>
      </c>
      <c r="Q79" s="997">
        <v>100</v>
      </c>
      <c r="R79" s="997">
        <v>94.54</v>
      </c>
      <c r="S79" s="240"/>
      <c r="T79" s="135">
        <v>1</v>
      </c>
      <c r="U79" s="136">
        <v>2000000000</v>
      </c>
      <c r="V79" s="98"/>
      <c r="W79" s="99"/>
      <c r="X79" s="120"/>
      <c r="Y79" s="121"/>
      <c r="Z79" s="136">
        <v>1</v>
      </c>
      <c r="AA79" s="98"/>
      <c r="AB79" s="915"/>
      <c r="AC79" s="925"/>
      <c r="AD79" s="926"/>
      <c r="AE79" s="918">
        <v>72</v>
      </c>
      <c r="AF79" s="927"/>
      <c r="AG79" s="928">
        <v>1</v>
      </c>
      <c r="AH79" s="928"/>
      <c r="AI79" s="928"/>
      <c r="AJ79" s="928"/>
      <c r="AK79" s="928"/>
      <c r="AL79" s="928"/>
      <c r="AM79" s="913"/>
      <c r="AN79" s="913"/>
      <c r="AO79" s="913"/>
      <c r="AP79" s="96"/>
      <c r="AQ79" s="96"/>
      <c r="AR79" s="96"/>
      <c r="AS79" s="96"/>
      <c r="AT79" s="96"/>
      <c r="AU79" s="96"/>
      <c r="AV79" s="96"/>
      <c r="AW79" s="684"/>
    </row>
    <row r="80" spans="1:49" s="122" customFormat="1">
      <c r="A80" s="42"/>
      <c r="B80" s="14" t="s">
        <v>338</v>
      </c>
      <c r="C80" s="20"/>
      <c r="D80" s="20"/>
      <c r="E80" s="21"/>
      <c r="F80" s="8"/>
      <c r="G80" s="8"/>
      <c r="H80" s="8"/>
      <c r="I80" s="22"/>
      <c r="J80" s="8"/>
      <c r="K80" s="242"/>
      <c r="L80" s="40"/>
      <c r="M80" s="40"/>
      <c r="N80" s="8"/>
      <c r="O80" s="117"/>
      <c r="P80" s="117"/>
      <c r="Q80" s="996"/>
      <c r="R80" s="996"/>
      <c r="S80" s="240"/>
      <c r="T80" s="97"/>
      <c r="U80" s="119"/>
      <c r="V80" s="98"/>
      <c r="W80" s="99"/>
      <c r="X80" s="120"/>
      <c r="Y80" s="121"/>
      <c r="Z80" s="119"/>
      <c r="AA80" s="98"/>
      <c r="AB80" s="915"/>
      <c r="AC80" s="925"/>
      <c r="AD80" s="926"/>
      <c r="AE80" s="918">
        <v>73</v>
      </c>
      <c r="AF80" s="927"/>
      <c r="AG80" s="928"/>
      <c r="AH80" s="928"/>
      <c r="AI80" s="928"/>
      <c r="AJ80" s="928"/>
      <c r="AK80" s="928"/>
      <c r="AL80" s="928"/>
      <c r="AM80" s="913"/>
      <c r="AN80" s="913"/>
      <c r="AO80" s="913"/>
      <c r="AP80" s="96"/>
      <c r="AQ80" s="96"/>
      <c r="AR80" s="96"/>
      <c r="AS80" s="96"/>
      <c r="AT80" s="96"/>
      <c r="AU80" s="96"/>
      <c r="AV80" s="96"/>
      <c r="AW80" s="684"/>
    </row>
    <row r="81" spans="1:49" s="122" customFormat="1" ht="45">
      <c r="A81" s="42"/>
      <c r="B81" s="1036" t="s">
        <v>96</v>
      </c>
      <c r="C81" s="1036"/>
      <c r="D81" s="1036"/>
      <c r="E81" s="1037"/>
      <c r="F81" s="8">
        <v>1896000000</v>
      </c>
      <c r="G81" s="8">
        <v>1884768000</v>
      </c>
      <c r="H81" s="475">
        <v>1750000000</v>
      </c>
      <c r="I81" s="73">
        <f>H81/G81</f>
        <v>0.92849623932494607</v>
      </c>
      <c r="J81" s="131">
        <f>F81-H81</f>
        <v>146000000</v>
      </c>
      <c r="K81" s="709" t="s">
        <v>724</v>
      </c>
      <c r="L81" s="481" t="s">
        <v>725</v>
      </c>
      <c r="M81" s="771" t="s">
        <v>861</v>
      </c>
      <c r="N81" s="8"/>
      <c r="O81" s="117">
        <v>43241</v>
      </c>
      <c r="P81" s="776">
        <v>43367</v>
      </c>
      <c r="Q81" s="996">
        <v>92.78</v>
      </c>
      <c r="R81" s="996">
        <v>95.24</v>
      </c>
      <c r="S81" s="240"/>
      <c r="T81" s="97">
        <v>1</v>
      </c>
      <c r="U81" s="119">
        <v>1896000000</v>
      </c>
      <c r="V81" s="98"/>
      <c r="W81" s="99"/>
      <c r="X81" s="120"/>
      <c r="Y81" s="121"/>
      <c r="Z81" s="119">
        <v>1</v>
      </c>
      <c r="AA81" s="98"/>
      <c r="AB81" s="915"/>
      <c r="AC81" s="925"/>
      <c r="AD81" s="926"/>
      <c r="AE81" s="918">
        <v>74</v>
      </c>
      <c r="AF81" s="927"/>
      <c r="AG81" s="928">
        <v>1</v>
      </c>
      <c r="AH81" s="928"/>
      <c r="AI81" s="928"/>
      <c r="AJ81" s="928"/>
      <c r="AK81" s="928"/>
      <c r="AL81" s="928"/>
      <c r="AM81" s="913"/>
      <c r="AN81" s="913"/>
      <c r="AO81" s="913"/>
      <c r="AP81" s="96"/>
      <c r="AQ81" s="96"/>
      <c r="AR81" s="96"/>
      <c r="AS81" s="96"/>
      <c r="AT81" s="96"/>
      <c r="AU81" s="96"/>
      <c r="AV81" s="96"/>
      <c r="AW81" s="684"/>
    </row>
    <row r="82" spans="1:49" s="122" customFormat="1">
      <c r="A82" s="42"/>
      <c r="B82" s="15" t="s">
        <v>339</v>
      </c>
      <c r="C82" s="20"/>
      <c r="D82" s="20"/>
      <c r="E82" s="21"/>
      <c r="F82" s="8"/>
      <c r="G82" s="8"/>
      <c r="H82" s="8"/>
      <c r="I82" s="22"/>
      <c r="J82" s="8"/>
      <c r="K82" s="242"/>
      <c r="L82" s="40"/>
      <c r="M82" s="40"/>
      <c r="N82" s="8"/>
      <c r="O82" s="117"/>
      <c r="P82" s="117"/>
      <c r="Q82" s="996"/>
      <c r="R82" s="996"/>
      <c r="S82" s="240"/>
      <c r="T82" s="97"/>
      <c r="U82" s="119"/>
      <c r="V82" s="98"/>
      <c r="W82" s="99"/>
      <c r="X82" s="120"/>
      <c r="Y82" s="121"/>
      <c r="Z82" s="119"/>
      <c r="AA82" s="98"/>
      <c r="AB82" s="915"/>
      <c r="AC82" s="925"/>
      <c r="AD82" s="926"/>
      <c r="AE82" s="918">
        <v>75</v>
      </c>
      <c r="AF82" s="927"/>
      <c r="AG82" s="928"/>
      <c r="AH82" s="928"/>
      <c r="AI82" s="928"/>
      <c r="AJ82" s="928"/>
      <c r="AK82" s="928"/>
      <c r="AL82" s="928"/>
      <c r="AM82" s="913"/>
      <c r="AN82" s="913"/>
      <c r="AO82" s="913"/>
      <c r="AP82" s="96"/>
      <c r="AQ82" s="96"/>
      <c r="AR82" s="96"/>
      <c r="AS82" s="96"/>
      <c r="AT82" s="96"/>
      <c r="AU82" s="96"/>
      <c r="AV82" s="96"/>
      <c r="AW82" s="684"/>
    </row>
    <row r="83" spans="1:49" s="122" customFormat="1" ht="30">
      <c r="A83" s="42"/>
      <c r="B83" s="1036" t="s">
        <v>96</v>
      </c>
      <c r="C83" s="1036"/>
      <c r="D83" s="1036"/>
      <c r="E83" s="1037"/>
      <c r="F83" s="8">
        <v>1200000000</v>
      </c>
      <c r="G83" s="8">
        <v>1185685000</v>
      </c>
      <c r="H83" s="475">
        <v>1137247000</v>
      </c>
      <c r="I83" s="73">
        <f>H83/G83</f>
        <v>0.95914766569535759</v>
      </c>
      <c r="J83" s="131">
        <f>F83-H83</f>
        <v>62753000</v>
      </c>
      <c r="K83" s="518" t="s">
        <v>726</v>
      </c>
      <c r="L83" s="481" t="s">
        <v>727</v>
      </c>
      <c r="M83" s="40"/>
      <c r="N83" s="8"/>
      <c r="O83" s="702">
        <v>43236</v>
      </c>
      <c r="P83" s="117">
        <v>43362</v>
      </c>
      <c r="Q83" s="996">
        <v>100</v>
      </c>
      <c r="R83" s="996">
        <v>100</v>
      </c>
      <c r="S83" s="240"/>
      <c r="T83" s="97">
        <v>1</v>
      </c>
      <c r="U83" s="119">
        <v>1200000000</v>
      </c>
      <c r="V83" s="98"/>
      <c r="W83" s="99"/>
      <c r="X83" s="120"/>
      <c r="Y83" s="121"/>
      <c r="Z83" s="119">
        <v>1</v>
      </c>
      <c r="AA83" s="98"/>
      <c r="AB83" s="915"/>
      <c r="AC83" s="925"/>
      <c r="AD83" s="926"/>
      <c r="AE83" s="918">
        <v>76</v>
      </c>
      <c r="AF83" s="927"/>
      <c r="AG83" s="928">
        <v>1</v>
      </c>
      <c r="AH83" s="928"/>
      <c r="AI83" s="928"/>
      <c r="AJ83" s="928"/>
      <c r="AK83" s="928"/>
      <c r="AL83" s="928"/>
      <c r="AM83" s="913"/>
      <c r="AN83" s="913"/>
      <c r="AO83" s="913"/>
      <c r="AP83" s="96"/>
      <c r="AQ83" s="96"/>
      <c r="AR83" s="96"/>
      <c r="AS83" s="96"/>
      <c r="AT83" s="96"/>
      <c r="AU83" s="96"/>
      <c r="AV83" s="96"/>
      <c r="AW83" s="684"/>
    </row>
    <row r="84" spans="1:49" s="122" customFormat="1">
      <c r="A84" s="42"/>
      <c r="B84" s="1038"/>
      <c r="C84" s="1038"/>
      <c r="D84" s="1038"/>
      <c r="E84" s="1039"/>
      <c r="F84" s="8"/>
      <c r="G84" s="8"/>
      <c r="H84" s="8"/>
      <c r="I84" s="22"/>
      <c r="J84" s="8"/>
      <c r="K84" s="242"/>
      <c r="L84" s="40"/>
      <c r="M84" s="40"/>
      <c r="N84" s="8"/>
      <c r="O84" s="117"/>
      <c r="P84" s="117"/>
      <c r="Q84" s="996"/>
      <c r="R84" s="996"/>
      <c r="S84" s="240"/>
      <c r="T84" s="97"/>
      <c r="U84" s="119"/>
      <c r="V84" s="98"/>
      <c r="W84" s="99"/>
      <c r="X84" s="120"/>
      <c r="Y84" s="121"/>
      <c r="Z84" s="119"/>
      <c r="AA84" s="98"/>
      <c r="AB84" s="915"/>
      <c r="AC84" s="925"/>
      <c r="AD84" s="926"/>
      <c r="AE84" s="918">
        <v>77</v>
      </c>
      <c r="AF84" s="927"/>
      <c r="AG84" s="928"/>
      <c r="AH84" s="928"/>
      <c r="AI84" s="928"/>
      <c r="AJ84" s="928"/>
      <c r="AK84" s="928"/>
      <c r="AL84" s="928"/>
      <c r="AM84" s="913"/>
      <c r="AN84" s="913"/>
      <c r="AO84" s="913"/>
      <c r="AP84" s="96"/>
      <c r="AQ84" s="96"/>
      <c r="AR84" s="96"/>
      <c r="AS84" s="96"/>
      <c r="AT84" s="96"/>
      <c r="AU84" s="96"/>
      <c r="AV84" s="96"/>
      <c r="AW84" s="684"/>
    </row>
    <row r="85" spans="1:49" s="122" customFormat="1">
      <c r="A85" s="42" t="s">
        <v>31</v>
      </c>
      <c r="B85" s="20"/>
      <c r="C85" s="20"/>
      <c r="D85" s="20"/>
      <c r="E85" s="21"/>
      <c r="F85" s="8"/>
      <c r="G85" s="8"/>
      <c r="H85" s="8"/>
      <c r="I85" s="22"/>
      <c r="J85" s="8"/>
      <c r="K85" s="242"/>
      <c r="L85" s="40"/>
      <c r="M85" s="40"/>
      <c r="N85" s="8"/>
      <c r="O85" s="117"/>
      <c r="P85" s="117"/>
      <c r="Q85" s="996"/>
      <c r="R85" s="996"/>
      <c r="S85" s="240"/>
      <c r="T85" s="97"/>
      <c r="U85" s="119"/>
      <c r="V85" s="98"/>
      <c r="W85" s="99"/>
      <c r="X85" s="120"/>
      <c r="Y85" s="121"/>
      <c r="Z85" s="119"/>
      <c r="AA85" s="98"/>
      <c r="AB85" s="915"/>
      <c r="AC85" s="925"/>
      <c r="AD85" s="926"/>
      <c r="AE85" s="918">
        <v>78</v>
      </c>
      <c r="AF85" s="927"/>
      <c r="AG85" s="928"/>
      <c r="AH85" s="928"/>
      <c r="AI85" s="928"/>
      <c r="AJ85" s="928"/>
      <c r="AK85" s="928"/>
      <c r="AL85" s="928"/>
      <c r="AM85" s="913"/>
      <c r="AN85" s="913"/>
      <c r="AO85" s="913"/>
      <c r="AP85" s="96"/>
      <c r="AQ85" s="96"/>
      <c r="AR85" s="96"/>
      <c r="AS85" s="96"/>
      <c r="AT85" s="96"/>
      <c r="AU85" s="96"/>
      <c r="AV85" s="96"/>
      <c r="AW85" s="684"/>
    </row>
    <row r="86" spans="1:49" s="122" customFormat="1">
      <c r="A86" s="46"/>
      <c r="B86" s="47" t="s">
        <v>32</v>
      </c>
      <c r="C86" s="47"/>
      <c r="D86" s="47"/>
      <c r="E86" s="48"/>
      <c r="F86" s="124"/>
      <c r="G86" s="124"/>
      <c r="H86" s="124"/>
      <c r="I86" s="125"/>
      <c r="J86" s="124"/>
      <c r="K86" s="516"/>
      <c r="L86" s="126"/>
      <c r="M86" s="126"/>
      <c r="N86" s="124"/>
      <c r="O86" s="127"/>
      <c r="P86" s="127"/>
      <c r="Q86" s="989"/>
      <c r="R86" s="989"/>
      <c r="S86" s="241"/>
      <c r="T86" s="97"/>
      <c r="U86" s="129"/>
      <c r="V86" s="98"/>
      <c r="W86" s="99"/>
      <c r="X86" s="120"/>
      <c r="Y86" s="121"/>
      <c r="Z86" s="129"/>
      <c r="AA86" s="98"/>
      <c r="AB86" s="915"/>
      <c r="AC86" s="925"/>
      <c r="AD86" s="926"/>
      <c r="AE86" s="918">
        <v>79</v>
      </c>
      <c r="AF86" s="927"/>
      <c r="AG86" s="928"/>
      <c r="AH86" s="928"/>
      <c r="AI86" s="928"/>
      <c r="AJ86" s="928"/>
      <c r="AK86" s="928"/>
      <c r="AL86" s="928"/>
      <c r="AM86" s="913"/>
      <c r="AN86" s="913"/>
      <c r="AO86" s="913"/>
      <c r="AP86" s="96"/>
      <c r="AQ86" s="96"/>
      <c r="AR86" s="96"/>
      <c r="AS86" s="96"/>
      <c r="AT86" s="96"/>
      <c r="AU86" s="96"/>
      <c r="AV86" s="96"/>
      <c r="AW86" s="684"/>
    </row>
    <row r="87" spans="1:49" s="122" customFormat="1" ht="31.5" customHeight="1">
      <c r="A87" s="35"/>
      <c r="B87" s="1049" t="s">
        <v>95</v>
      </c>
      <c r="C87" s="1049"/>
      <c r="D87" s="1049"/>
      <c r="E87" s="1050"/>
      <c r="F87" s="72">
        <v>142500000</v>
      </c>
      <c r="G87" s="72">
        <v>140915500</v>
      </c>
      <c r="H87" s="72">
        <v>140607500</v>
      </c>
      <c r="I87" s="73">
        <f t="shared" ref="I87:I88" si="6">H87/G87</f>
        <v>0.99781429296280399</v>
      </c>
      <c r="J87" s="131">
        <f>F87-H87</f>
        <v>1892500</v>
      </c>
      <c r="K87" s="237" t="s">
        <v>446</v>
      </c>
      <c r="L87" s="74" t="s">
        <v>447</v>
      </c>
      <c r="M87" s="477" t="s">
        <v>733</v>
      </c>
      <c r="N87" s="72"/>
      <c r="O87" s="75">
        <v>43180</v>
      </c>
      <c r="P87" s="75">
        <v>43330</v>
      </c>
      <c r="Q87" s="998"/>
      <c r="R87" s="998"/>
      <c r="S87" s="236"/>
      <c r="T87" s="97"/>
      <c r="U87" s="121"/>
      <c r="V87" s="98"/>
      <c r="W87" s="102">
        <v>142500000</v>
      </c>
      <c r="X87" s="120"/>
      <c r="Y87" s="121"/>
      <c r="Z87" s="121"/>
      <c r="AA87" s="98"/>
      <c r="AB87" s="920">
        <v>1</v>
      </c>
      <c r="AC87" s="925"/>
      <c r="AD87" s="926"/>
      <c r="AE87" s="918">
        <v>80</v>
      </c>
      <c r="AF87" s="927"/>
      <c r="AG87" s="928"/>
      <c r="AH87" s="928"/>
      <c r="AI87" s="928"/>
      <c r="AJ87" s="928"/>
      <c r="AK87" s="928"/>
      <c r="AL87" s="928"/>
      <c r="AM87" s="913">
        <v>1</v>
      </c>
      <c r="AN87" s="913"/>
      <c r="AO87" s="913"/>
      <c r="AP87" s="96"/>
      <c r="AQ87" s="96"/>
      <c r="AR87" s="96"/>
      <c r="AS87" s="96"/>
      <c r="AT87" s="96"/>
      <c r="AU87" s="96"/>
      <c r="AV87" s="96"/>
      <c r="AW87" s="684"/>
    </row>
    <row r="88" spans="1:49" s="122" customFormat="1" ht="45">
      <c r="A88" s="35"/>
      <c r="B88" s="1049" t="s">
        <v>96</v>
      </c>
      <c r="C88" s="1049"/>
      <c r="D88" s="1049"/>
      <c r="E88" s="1050"/>
      <c r="F88" s="72">
        <v>5289350000</v>
      </c>
      <c r="G88" s="72">
        <v>5275416000</v>
      </c>
      <c r="H88" s="72">
        <v>5077000000</v>
      </c>
      <c r="I88" s="73">
        <f t="shared" si="6"/>
        <v>0.962388558551591</v>
      </c>
      <c r="J88" s="131">
        <f>F88-H88</f>
        <v>212350000</v>
      </c>
      <c r="K88" s="519" t="s">
        <v>735</v>
      </c>
      <c r="L88" s="74" t="s">
        <v>474</v>
      </c>
      <c r="M88" s="477" t="s">
        <v>734</v>
      </c>
      <c r="N88" s="72"/>
      <c r="O88" s="75">
        <v>43180</v>
      </c>
      <c r="P88" s="75">
        <v>43330</v>
      </c>
      <c r="Q88" s="998">
        <v>100</v>
      </c>
      <c r="R88" s="998">
        <v>100</v>
      </c>
      <c r="S88" s="236"/>
      <c r="T88" s="97">
        <v>1</v>
      </c>
      <c r="U88" s="103">
        <v>5289350000</v>
      </c>
      <c r="V88" s="98"/>
      <c r="W88" s="99"/>
      <c r="X88" s="120"/>
      <c r="Y88" s="121"/>
      <c r="Z88" s="103">
        <v>1</v>
      </c>
      <c r="AA88" s="98"/>
      <c r="AB88" s="915"/>
      <c r="AC88" s="925"/>
      <c r="AD88" s="926"/>
      <c r="AE88" s="918">
        <v>81</v>
      </c>
      <c r="AF88" s="927"/>
      <c r="AG88" s="928">
        <v>1</v>
      </c>
      <c r="AH88" s="928"/>
      <c r="AI88" s="928"/>
      <c r="AJ88" s="928"/>
      <c r="AK88" s="928"/>
      <c r="AL88" s="928"/>
      <c r="AM88" s="913"/>
      <c r="AN88" s="913"/>
      <c r="AO88" s="913"/>
      <c r="AP88" s="96"/>
      <c r="AQ88" s="96"/>
      <c r="AR88" s="96"/>
      <c r="AS88" s="96"/>
      <c r="AT88" s="96"/>
      <c r="AU88" s="96"/>
      <c r="AV88" s="96"/>
      <c r="AW88" s="684"/>
    </row>
    <row r="89" spans="1:49" s="122" customFormat="1">
      <c r="A89" s="35"/>
      <c r="B89" s="19" t="s">
        <v>104</v>
      </c>
      <c r="C89" s="19"/>
      <c r="D89" s="19"/>
      <c r="E89" s="43"/>
      <c r="F89" s="72"/>
      <c r="G89" s="72"/>
      <c r="H89" s="72"/>
      <c r="I89" s="73"/>
      <c r="J89" s="72"/>
      <c r="K89" s="237"/>
      <c r="L89" s="74"/>
      <c r="M89" s="74"/>
      <c r="N89" s="72"/>
      <c r="O89" s="75"/>
      <c r="P89" s="75"/>
      <c r="Q89" s="998"/>
      <c r="R89" s="998"/>
      <c r="S89" s="236"/>
      <c r="T89" s="97"/>
      <c r="U89" s="103"/>
      <c r="V89" s="98"/>
      <c r="W89" s="99"/>
      <c r="X89" s="120"/>
      <c r="Y89" s="121"/>
      <c r="Z89" s="103"/>
      <c r="AA89" s="98"/>
      <c r="AB89" s="915"/>
      <c r="AC89" s="925"/>
      <c r="AD89" s="926"/>
      <c r="AE89" s="918">
        <v>82</v>
      </c>
      <c r="AF89" s="927"/>
      <c r="AG89" s="928"/>
      <c r="AH89" s="928"/>
      <c r="AI89" s="928"/>
      <c r="AJ89" s="928"/>
      <c r="AK89" s="928"/>
      <c r="AL89" s="928"/>
      <c r="AM89" s="913"/>
      <c r="AN89" s="913"/>
      <c r="AO89" s="913"/>
      <c r="AP89" s="96"/>
      <c r="AQ89" s="96"/>
      <c r="AR89" s="96"/>
      <c r="AS89" s="96"/>
      <c r="AT89" s="96"/>
      <c r="AU89" s="96"/>
      <c r="AV89" s="96"/>
      <c r="AW89" s="684"/>
    </row>
    <row r="90" spans="1:49" s="122" customFormat="1" ht="75">
      <c r="A90" s="35"/>
      <c r="B90" s="1049" t="s">
        <v>95</v>
      </c>
      <c r="C90" s="1049"/>
      <c r="D90" s="1049"/>
      <c r="E90" s="1050"/>
      <c r="F90" s="72">
        <v>136500000</v>
      </c>
      <c r="G90" s="72">
        <v>135745500</v>
      </c>
      <c r="H90" s="72">
        <v>129387500</v>
      </c>
      <c r="I90" s="73">
        <f t="shared" ref="I90:I91" si="7">H90/G90</f>
        <v>0.95316235160649898</v>
      </c>
      <c r="J90" s="131">
        <f>F90-H90</f>
        <v>7112500</v>
      </c>
      <c r="K90" s="237" t="s">
        <v>423</v>
      </c>
      <c r="L90" s="74" t="s">
        <v>449</v>
      </c>
      <c r="M90" s="477" t="s">
        <v>736</v>
      </c>
      <c r="N90" s="72"/>
      <c r="O90" s="75">
        <v>43139</v>
      </c>
      <c r="P90" s="75">
        <v>43330</v>
      </c>
      <c r="Q90" s="998"/>
      <c r="R90" s="998"/>
      <c r="S90" s="236"/>
      <c r="T90" s="97"/>
      <c r="U90" s="121"/>
      <c r="V90" s="98"/>
      <c r="W90" s="102">
        <v>136500000</v>
      </c>
      <c r="X90" s="120"/>
      <c r="Y90" s="121"/>
      <c r="Z90" s="121"/>
      <c r="AA90" s="98"/>
      <c r="AB90" s="920">
        <v>1</v>
      </c>
      <c r="AC90" s="925"/>
      <c r="AD90" s="926"/>
      <c r="AE90" s="918">
        <v>83</v>
      </c>
      <c r="AF90" s="927"/>
      <c r="AG90" s="928"/>
      <c r="AH90" s="928"/>
      <c r="AI90" s="928"/>
      <c r="AJ90" s="928"/>
      <c r="AK90" s="928"/>
      <c r="AL90" s="928"/>
      <c r="AM90" s="913">
        <v>1</v>
      </c>
      <c r="AN90" s="913"/>
      <c r="AO90" s="913"/>
      <c r="AP90" s="96"/>
      <c r="AQ90" s="96"/>
      <c r="AR90" s="96"/>
      <c r="AS90" s="96"/>
      <c r="AT90" s="96"/>
      <c r="AU90" s="96"/>
      <c r="AV90" s="96"/>
      <c r="AW90" s="684"/>
    </row>
    <row r="91" spans="1:49" s="122" customFormat="1" ht="45">
      <c r="A91" s="35"/>
      <c r="B91" s="1049" t="s">
        <v>96</v>
      </c>
      <c r="C91" s="1049"/>
      <c r="D91" s="1049"/>
      <c r="E91" s="1050"/>
      <c r="F91" s="72">
        <v>5502300000</v>
      </c>
      <c r="G91" s="72">
        <v>5486070000</v>
      </c>
      <c r="H91" s="72">
        <v>5109109000</v>
      </c>
      <c r="I91" s="73">
        <f t="shared" si="7"/>
        <v>0.93128760661092547</v>
      </c>
      <c r="J91" s="131">
        <f>F91-H91</f>
        <v>393191000</v>
      </c>
      <c r="K91" s="237" t="s">
        <v>472</v>
      </c>
      <c r="L91" s="74" t="s">
        <v>473</v>
      </c>
      <c r="M91" s="477" t="s">
        <v>737</v>
      </c>
      <c r="N91" s="72"/>
      <c r="O91" s="75">
        <v>43180</v>
      </c>
      <c r="P91" s="75">
        <v>43330</v>
      </c>
      <c r="Q91" s="998">
        <v>100</v>
      </c>
      <c r="R91" s="998">
        <v>100</v>
      </c>
      <c r="S91" s="236"/>
      <c r="T91" s="97">
        <v>1</v>
      </c>
      <c r="U91" s="103">
        <v>5502300000</v>
      </c>
      <c r="V91" s="98"/>
      <c r="W91" s="99"/>
      <c r="X91" s="120"/>
      <c r="Y91" s="121"/>
      <c r="Z91" s="103">
        <v>1</v>
      </c>
      <c r="AA91" s="98"/>
      <c r="AB91" s="915"/>
      <c r="AC91" s="925"/>
      <c r="AD91" s="926"/>
      <c r="AE91" s="918">
        <v>84</v>
      </c>
      <c r="AF91" s="927"/>
      <c r="AG91" s="928">
        <v>1</v>
      </c>
      <c r="AH91" s="928"/>
      <c r="AI91" s="928"/>
      <c r="AJ91" s="928"/>
      <c r="AK91" s="928"/>
      <c r="AL91" s="928"/>
      <c r="AM91" s="913"/>
      <c r="AN91" s="913"/>
      <c r="AO91" s="913"/>
      <c r="AP91" s="96"/>
      <c r="AQ91" s="96"/>
      <c r="AR91" s="96"/>
      <c r="AS91" s="96"/>
      <c r="AT91" s="96"/>
      <c r="AU91" s="96"/>
      <c r="AV91" s="96"/>
      <c r="AW91" s="684"/>
    </row>
    <row r="92" spans="1:49" s="122" customFormat="1">
      <c r="A92" s="35"/>
      <c r="B92" s="953" t="s">
        <v>105</v>
      </c>
      <c r="C92" s="19"/>
      <c r="D92" s="19"/>
      <c r="E92" s="43"/>
      <c r="F92" s="72"/>
      <c r="G92" s="72"/>
      <c r="H92" s="72"/>
      <c r="I92" s="73"/>
      <c r="J92" s="72"/>
      <c r="K92" s="237"/>
      <c r="L92" s="74"/>
      <c r="M92" s="74"/>
      <c r="N92" s="72"/>
      <c r="O92" s="75"/>
      <c r="P92" s="75"/>
      <c r="Q92" s="998"/>
      <c r="R92" s="998"/>
      <c r="S92" s="236"/>
      <c r="T92" s="97"/>
      <c r="U92" s="103"/>
      <c r="V92" s="98"/>
      <c r="W92" s="99"/>
      <c r="X92" s="120"/>
      <c r="Y92" s="121"/>
      <c r="Z92" s="103"/>
      <c r="AA92" s="98"/>
      <c r="AB92" s="915"/>
      <c r="AC92" s="925"/>
      <c r="AD92" s="926"/>
      <c r="AE92" s="918">
        <v>85</v>
      </c>
      <c r="AF92" s="927"/>
      <c r="AG92" s="928"/>
      <c r="AH92" s="928"/>
      <c r="AI92" s="928"/>
      <c r="AJ92" s="928"/>
      <c r="AK92" s="928"/>
      <c r="AL92" s="928"/>
      <c r="AM92" s="913"/>
      <c r="AN92" s="913"/>
      <c r="AO92" s="913"/>
      <c r="AP92" s="96"/>
      <c r="AQ92" s="96"/>
      <c r="AR92" s="96"/>
      <c r="AS92" s="96"/>
      <c r="AT92" s="96"/>
      <c r="AU92" s="96"/>
      <c r="AV92" s="96"/>
      <c r="AW92" s="684"/>
    </row>
    <row r="93" spans="1:49" s="100" customFormat="1" ht="45">
      <c r="A93" s="35"/>
      <c r="B93" s="1049" t="s">
        <v>95</v>
      </c>
      <c r="C93" s="1049"/>
      <c r="D93" s="1049"/>
      <c r="E93" s="1050"/>
      <c r="F93" s="131">
        <v>69600000</v>
      </c>
      <c r="G93" s="131">
        <v>68944700</v>
      </c>
      <c r="H93" s="131">
        <v>67694000</v>
      </c>
      <c r="I93" s="73">
        <f>H93/G93</f>
        <v>0.981859374252118</v>
      </c>
      <c r="J93" s="131">
        <f>F93-H93</f>
        <v>1906000</v>
      </c>
      <c r="K93" s="706" t="s">
        <v>421</v>
      </c>
      <c r="L93" s="132" t="s">
        <v>450</v>
      </c>
      <c r="M93" s="477" t="s">
        <v>738</v>
      </c>
      <c r="N93" s="131"/>
      <c r="O93" s="133">
        <v>43139</v>
      </c>
      <c r="P93" s="133"/>
      <c r="Q93" s="997"/>
      <c r="R93" s="997"/>
      <c r="S93" s="243"/>
      <c r="T93" s="97"/>
      <c r="U93" s="16"/>
      <c r="V93" s="98"/>
      <c r="W93" s="123">
        <v>69600000</v>
      </c>
      <c r="X93" s="23"/>
      <c r="Y93" s="16"/>
      <c r="Z93" s="16"/>
      <c r="AA93" s="98"/>
      <c r="AB93" s="929">
        <v>1</v>
      </c>
      <c r="AC93" s="916"/>
      <c r="AD93" s="917"/>
      <c r="AE93" s="918">
        <v>86</v>
      </c>
      <c r="AF93" s="918"/>
      <c r="AG93" s="919"/>
      <c r="AH93" s="919"/>
      <c r="AI93" s="919"/>
      <c r="AJ93" s="919"/>
      <c r="AK93" s="919"/>
      <c r="AL93" s="919"/>
      <c r="AM93" s="913">
        <v>1</v>
      </c>
      <c r="AN93" s="913"/>
      <c r="AO93" s="913"/>
      <c r="AP93" s="96"/>
      <c r="AQ93" s="96"/>
      <c r="AR93" s="96"/>
      <c r="AS93" s="96"/>
      <c r="AT93" s="96"/>
      <c r="AU93" s="96"/>
      <c r="AV93" s="96"/>
      <c r="AW93" s="137"/>
    </row>
    <row r="94" spans="1:49" s="100" customFormat="1" ht="75">
      <c r="A94" s="35"/>
      <c r="B94" s="1049" t="s">
        <v>96</v>
      </c>
      <c r="C94" s="1049"/>
      <c r="D94" s="1049"/>
      <c r="E94" s="1050"/>
      <c r="F94" s="131">
        <v>1921200000</v>
      </c>
      <c r="G94" s="131">
        <v>1887126000</v>
      </c>
      <c r="H94" s="131">
        <v>1717780000</v>
      </c>
      <c r="I94" s="73">
        <f>H94/G94</f>
        <v>0.91026248379811414</v>
      </c>
      <c r="J94" s="131">
        <f>F94-H94</f>
        <v>203420000</v>
      </c>
      <c r="K94" s="706" t="s">
        <v>739</v>
      </c>
      <c r="L94" s="477" t="s">
        <v>740</v>
      </c>
      <c r="M94" s="771" t="s">
        <v>868</v>
      </c>
      <c r="N94" s="131"/>
      <c r="O94" s="133">
        <v>43244</v>
      </c>
      <c r="P94" s="133">
        <v>43370</v>
      </c>
      <c r="Q94" s="997">
        <v>100</v>
      </c>
      <c r="R94" s="997">
        <v>100</v>
      </c>
      <c r="S94" s="243"/>
      <c r="T94" s="97">
        <v>1</v>
      </c>
      <c r="U94" s="136">
        <v>1921200000</v>
      </c>
      <c r="V94" s="98"/>
      <c r="W94" s="99"/>
      <c r="X94" s="23"/>
      <c r="Y94" s="16"/>
      <c r="Z94" s="136">
        <v>1</v>
      </c>
      <c r="AA94" s="98"/>
      <c r="AB94" s="915"/>
      <c r="AC94" s="916"/>
      <c r="AD94" s="917"/>
      <c r="AE94" s="918">
        <v>87</v>
      </c>
      <c r="AF94" s="918"/>
      <c r="AG94" s="919">
        <v>1</v>
      </c>
      <c r="AH94" s="919"/>
      <c r="AI94" s="919"/>
      <c r="AJ94" s="919"/>
      <c r="AK94" s="919"/>
      <c r="AL94" s="919"/>
      <c r="AM94" s="913"/>
      <c r="AN94" s="913"/>
      <c r="AO94" s="913"/>
      <c r="AP94" s="96"/>
      <c r="AQ94" s="96"/>
      <c r="AR94" s="96"/>
      <c r="AS94" s="96"/>
      <c r="AT94" s="96"/>
      <c r="AU94" s="96"/>
      <c r="AV94" s="96"/>
      <c r="AW94" s="137"/>
    </row>
    <row r="95" spans="1:49" s="100" customFormat="1">
      <c r="A95" s="35"/>
      <c r="B95" s="953" t="s">
        <v>106</v>
      </c>
      <c r="C95" s="19"/>
      <c r="D95" s="19"/>
      <c r="E95" s="43"/>
      <c r="F95" s="131"/>
      <c r="G95" s="131"/>
      <c r="H95" s="131"/>
      <c r="I95" s="73"/>
      <c r="J95" s="131"/>
      <c r="K95" s="244"/>
      <c r="L95" s="132"/>
      <c r="M95" s="132"/>
      <c r="N95" s="131"/>
      <c r="O95" s="133"/>
      <c r="P95" s="133"/>
      <c r="Q95" s="997"/>
      <c r="R95" s="997"/>
      <c r="S95" s="243"/>
      <c r="T95" s="97"/>
      <c r="U95" s="136"/>
      <c r="V95" s="98"/>
      <c r="W95" s="99"/>
      <c r="X95" s="23"/>
      <c r="Y95" s="16"/>
      <c r="Z95" s="136"/>
      <c r="AA95" s="98"/>
      <c r="AB95" s="915"/>
      <c r="AC95" s="916"/>
      <c r="AD95" s="917"/>
      <c r="AE95" s="918">
        <v>88</v>
      </c>
      <c r="AF95" s="918"/>
      <c r="AG95" s="919"/>
      <c r="AH95" s="919"/>
      <c r="AI95" s="919"/>
      <c r="AJ95" s="919"/>
      <c r="AK95" s="919"/>
      <c r="AL95" s="919"/>
      <c r="AM95" s="913"/>
      <c r="AN95" s="913"/>
      <c r="AO95" s="913"/>
      <c r="AP95" s="96"/>
      <c r="AQ95" s="96"/>
      <c r="AR95" s="96"/>
      <c r="AS95" s="96"/>
      <c r="AT95" s="96"/>
      <c r="AU95" s="96"/>
      <c r="AV95" s="96"/>
      <c r="AW95" s="137"/>
    </row>
    <row r="96" spans="1:49" s="100" customFormat="1" ht="45">
      <c r="A96" s="35"/>
      <c r="B96" s="1049" t="s">
        <v>95</v>
      </c>
      <c r="C96" s="1049"/>
      <c r="D96" s="1049"/>
      <c r="E96" s="1050"/>
      <c r="F96" s="131">
        <v>69600000</v>
      </c>
      <c r="G96" s="131">
        <v>68944700</v>
      </c>
      <c r="H96" s="131">
        <v>67694000</v>
      </c>
      <c r="I96" s="73">
        <f>H96/G96</f>
        <v>0.981859374252118</v>
      </c>
      <c r="J96" s="131">
        <f>F96-H96</f>
        <v>1906000</v>
      </c>
      <c r="K96" s="244" t="s">
        <v>421</v>
      </c>
      <c r="L96" s="132" t="s">
        <v>448</v>
      </c>
      <c r="M96" s="477" t="s">
        <v>741</v>
      </c>
      <c r="N96" s="131"/>
      <c r="O96" s="133">
        <v>43139</v>
      </c>
      <c r="P96" s="133">
        <v>43328</v>
      </c>
      <c r="Q96" s="997"/>
      <c r="R96" s="997"/>
      <c r="S96" s="243"/>
      <c r="T96" s="97"/>
      <c r="U96" s="16"/>
      <c r="V96" s="98"/>
      <c r="W96" s="123">
        <v>69600000</v>
      </c>
      <c r="X96" s="23"/>
      <c r="Y96" s="16"/>
      <c r="Z96" s="16"/>
      <c r="AA96" s="98"/>
      <c r="AB96" s="929">
        <v>1</v>
      </c>
      <c r="AC96" s="916"/>
      <c r="AD96" s="917"/>
      <c r="AE96" s="918">
        <v>89</v>
      </c>
      <c r="AF96" s="918"/>
      <c r="AG96" s="919"/>
      <c r="AH96" s="919"/>
      <c r="AI96" s="919"/>
      <c r="AJ96" s="919"/>
      <c r="AK96" s="919"/>
      <c r="AL96" s="919"/>
      <c r="AM96" s="913">
        <v>1</v>
      </c>
      <c r="AN96" s="913"/>
      <c r="AO96" s="913"/>
      <c r="AP96" s="96"/>
      <c r="AQ96" s="96"/>
      <c r="AR96" s="96"/>
      <c r="AS96" s="96"/>
      <c r="AT96" s="96"/>
      <c r="AU96" s="96"/>
      <c r="AV96" s="96"/>
      <c r="AW96" s="137"/>
    </row>
    <row r="97" spans="1:51" s="100" customFormat="1" ht="75">
      <c r="A97" s="46"/>
      <c r="B97" s="1036" t="s">
        <v>96</v>
      </c>
      <c r="C97" s="1036"/>
      <c r="D97" s="1036"/>
      <c r="E97" s="1037"/>
      <c r="F97" s="189">
        <v>2000000000</v>
      </c>
      <c r="G97" s="189">
        <v>1943300000</v>
      </c>
      <c r="H97" s="131">
        <v>1887397000</v>
      </c>
      <c r="I97" s="73">
        <f>H97/G97</f>
        <v>0.97123295425307465</v>
      </c>
      <c r="J97" s="131">
        <f>F97-H97</f>
        <v>112603000</v>
      </c>
      <c r="K97" s="244" t="s">
        <v>639</v>
      </c>
      <c r="L97" s="477" t="s">
        <v>742</v>
      </c>
      <c r="M97" s="477" t="s">
        <v>738</v>
      </c>
      <c r="N97" s="131"/>
      <c r="O97" s="133">
        <v>43209</v>
      </c>
      <c r="P97" s="133">
        <v>43328</v>
      </c>
      <c r="Q97" s="997">
        <v>100</v>
      </c>
      <c r="R97" s="997">
        <v>100</v>
      </c>
      <c r="S97" s="243"/>
      <c r="T97" s="97">
        <v>1</v>
      </c>
      <c r="U97" s="136">
        <v>2000000000</v>
      </c>
      <c r="V97" s="98"/>
      <c r="W97" s="99"/>
      <c r="X97" s="23"/>
      <c r="Y97" s="16"/>
      <c r="Z97" s="136">
        <v>1</v>
      </c>
      <c r="AA97" s="98"/>
      <c r="AB97" s="915"/>
      <c r="AC97" s="916"/>
      <c r="AD97" s="917"/>
      <c r="AE97" s="918">
        <v>90</v>
      </c>
      <c r="AF97" s="918"/>
      <c r="AG97" s="919">
        <v>1</v>
      </c>
      <c r="AH97" s="919"/>
      <c r="AI97" s="919"/>
      <c r="AJ97" s="919"/>
      <c r="AK97" s="919"/>
      <c r="AL97" s="919"/>
      <c r="AM97" s="913"/>
      <c r="AN97" s="913"/>
      <c r="AO97" s="913"/>
      <c r="AP97" s="96"/>
      <c r="AQ97" s="96"/>
      <c r="AR97" s="96"/>
      <c r="AS97" s="96"/>
      <c r="AT97" s="96"/>
      <c r="AU97" s="96"/>
      <c r="AV97" s="96"/>
      <c r="AW97" s="137"/>
    </row>
    <row r="98" spans="1:51" s="100" customFormat="1">
      <c r="A98" s="46"/>
      <c r="B98" s="47" t="s">
        <v>660</v>
      </c>
      <c r="C98" s="47"/>
      <c r="D98" s="47"/>
      <c r="E98" s="48"/>
      <c r="F98" s="189"/>
      <c r="G98" s="189"/>
      <c r="H98" s="131"/>
      <c r="I98" s="73"/>
      <c r="J98" s="131"/>
      <c r="K98" s="244"/>
      <c r="L98" s="132"/>
      <c r="M98" s="132"/>
      <c r="N98" s="131"/>
      <c r="O98" s="133"/>
      <c r="P98" s="133"/>
      <c r="Q98" s="997"/>
      <c r="R98" s="997"/>
      <c r="S98" s="243"/>
      <c r="T98" s="97"/>
      <c r="U98" s="136"/>
      <c r="V98" s="98"/>
      <c r="W98" s="99"/>
      <c r="X98" s="23"/>
      <c r="Y98" s="16"/>
      <c r="Z98" s="136"/>
      <c r="AA98" s="98"/>
      <c r="AB98" s="915"/>
      <c r="AC98" s="916"/>
      <c r="AD98" s="917"/>
      <c r="AE98" s="918">
        <v>91</v>
      </c>
      <c r="AF98" s="918"/>
      <c r="AG98" s="919"/>
      <c r="AH98" s="919"/>
      <c r="AI98" s="919"/>
      <c r="AJ98" s="919"/>
      <c r="AK98" s="919"/>
      <c r="AL98" s="919"/>
      <c r="AM98" s="913"/>
      <c r="AN98" s="913"/>
      <c r="AO98" s="913"/>
      <c r="AP98" s="96"/>
      <c r="AQ98" s="96"/>
      <c r="AR98" s="96"/>
      <c r="AS98" s="96"/>
      <c r="AT98" s="96"/>
      <c r="AU98" s="96"/>
      <c r="AV98" s="96"/>
      <c r="AW98" s="137"/>
    </row>
    <row r="99" spans="1:51" s="100" customFormat="1" ht="45">
      <c r="A99" s="46"/>
      <c r="B99" s="1036" t="s">
        <v>661</v>
      </c>
      <c r="C99" s="1036"/>
      <c r="D99" s="1036"/>
      <c r="E99" s="1037"/>
      <c r="F99" s="189">
        <v>1626300000</v>
      </c>
      <c r="G99" s="1002">
        <v>855005388.72000003</v>
      </c>
      <c r="H99" s="1003">
        <v>775567000</v>
      </c>
      <c r="I99" s="983"/>
      <c r="J99" s="1003"/>
      <c r="K99" s="1004" t="s">
        <v>1049</v>
      </c>
      <c r="L99" s="1005" t="s">
        <v>1050</v>
      </c>
      <c r="M99" s="1005"/>
      <c r="N99" s="1003">
        <v>120</v>
      </c>
      <c r="O99" s="1006">
        <v>43335</v>
      </c>
      <c r="P99" s="1006">
        <v>43454</v>
      </c>
      <c r="Q99" s="997">
        <v>51.99</v>
      </c>
      <c r="R99" s="997">
        <v>95</v>
      </c>
      <c r="S99" s="964"/>
      <c r="T99" s="97"/>
      <c r="U99" s="136">
        <v>1626300000</v>
      </c>
      <c r="V99" s="98"/>
      <c r="W99" s="99"/>
      <c r="X99" s="23"/>
      <c r="Y99" s="16"/>
      <c r="Z99" s="136">
        <v>1</v>
      </c>
      <c r="AA99" s="98"/>
      <c r="AB99" s="915"/>
      <c r="AC99" s="916"/>
      <c r="AD99" s="917"/>
      <c r="AE99" s="918">
        <v>92</v>
      </c>
      <c r="AF99" s="918"/>
      <c r="AG99" s="919"/>
      <c r="AH99" s="919">
        <v>1</v>
      </c>
      <c r="AI99" s="919"/>
      <c r="AJ99" s="919"/>
      <c r="AK99" s="919"/>
      <c r="AL99" s="919"/>
      <c r="AM99" s="913"/>
      <c r="AN99" s="913"/>
      <c r="AO99" s="913"/>
      <c r="AP99" s="96"/>
      <c r="AQ99" s="96"/>
      <c r="AR99" s="96"/>
      <c r="AS99" s="96"/>
      <c r="AT99" s="96"/>
      <c r="AU99" s="96"/>
      <c r="AV99" s="96"/>
      <c r="AW99" s="137"/>
    </row>
    <row r="100" spans="1:51" s="137" customFormat="1">
      <c r="A100" s="46"/>
      <c r="B100" s="1036"/>
      <c r="C100" s="1036"/>
      <c r="D100" s="1036"/>
      <c r="E100" s="1037"/>
      <c r="F100" s="189"/>
      <c r="G100" s="189"/>
      <c r="H100" s="131"/>
      <c r="I100" s="73"/>
      <c r="J100" s="131"/>
      <c r="K100" s="244"/>
      <c r="L100" s="132"/>
      <c r="M100" s="132"/>
      <c r="N100" s="131"/>
      <c r="O100" s="133"/>
      <c r="P100" s="133"/>
      <c r="Q100" s="997"/>
      <c r="R100" s="997"/>
      <c r="S100" s="243"/>
      <c r="T100" s="97"/>
      <c r="U100" s="136"/>
      <c r="V100" s="98"/>
      <c r="W100" s="99"/>
      <c r="X100" s="23"/>
      <c r="Y100" s="16"/>
      <c r="Z100" s="136"/>
      <c r="AA100" s="98"/>
      <c r="AB100" s="915"/>
      <c r="AC100" s="916"/>
      <c r="AD100" s="917"/>
      <c r="AE100" s="918">
        <v>93</v>
      </c>
      <c r="AF100" s="918"/>
      <c r="AG100" s="919"/>
      <c r="AH100" s="919"/>
      <c r="AI100" s="919"/>
      <c r="AJ100" s="919"/>
      <c r="AK100" s="919"/>
      <c r="AL100" s="919"/>
      <c r="AM100" s="913"/>
      <c r="AN100" s="913"/>
      <c r="AO100" s="913"/>
      <c r="AP100" s="96"/>
      <c r="AQ100" s="96"/>
      <c r="AR100" s="96"/>
      <c r="AS100" s="96"/>
      <c r="AT100" s="96"/>
      <c r="AU100" s="96"/>
      <c r="AV100" s="96"/>
      <c r="AX100" s="100"/>
      <c r="AY100" s="100"/>
    </row>
    <row r="101" spans="1:51" s="137" customFormat="1" ht="32.25" customHeight="1">
      <c r="A101" s="1051" t="s">
        <v>107</v>
      </c>
      <c r="B101" s="1047"/>
      <c r="C101" s="1047"/>
      <c r="D101" s="1047"/>
      <c r="E101" s="1047"/>
      <c r="F101" s="189"/>
      <c r="G101" s="189"/>
      <c r="H101" s="131"/>
      <c r="I101" s="73"/>
      <c r="J101" s="131"/>
      <c r="K101" s="244"/>
      <c r="L101" s="132"/>
      <c r="M101" s="132"/>
      <c r="N101" s="131"/>
      <c r="O101" s="133"/>
      <c r="P101" s="133"/>
      <c r="Q101" s="997"/>
      <c r="R101" s="997"/>
      <c r="S101" s="243"/>
      <c r="T101" s="97"/>
      <c r="U101" s="136"/>
      <c r="V101" s="98"/>
      <c r="W101" s="99"/>
      <c r="X101" s="23"/>
      <c r="Y101" s="16"/>
      <c r="Z101" s="136"/>
      <c r="AA101" s="98"/>
      <c r="AB101" s="915"/>
      <c r="AC101" s="916"/>
      <c r="AD101" s="917"/>
      <c r="AE101" s="918">
        <v>94</v>
      </c>
      <c r="AF101" s="918"/>
      <c r="AG101" s="919"/>
      <c r="AH101" s="919"/>
      <c r="AI101" s="919"/>
      <c r="AJ101" s="919"/>
      <c r="AK101" s="919"/>
      <c r="AL101" s="919"/>
      <c r="AM101" s="913"/>
      <c r="AN101" s="913"/>
      <c r="AO101" s="913"/>
      <c r="AP101" s="96"/>
      <c r="AQ101" s="96"/>
      <c r="AR101" s="96"/>
      <c r="AS101" s="96"/>
      <c r="AT101" s="96"/>
      <c r="AU101" s="96"/>
      <c r="AV101" s="96"/>
      <c r="AX101" s="100"/>
      <c r="AY101" s="100"/>
    </row>
    <row r="102" spans="1:51" s="137" customFormat="1" ht="30" customHeight="1">
      <c r="A102" s="46"/>
      <c r="B102" s="1047" t="s">
        <v>108</v>
      </c>
      <c r="C102" s="1047"/>
      <c r="D102" s="1047"/>
      <c r="E102" s="1047"/>
      <c r="F102" s="685"/>
      <c r="G102" s="189"/>
      <c r="H102" s="131"/>
      <c r="I102" s="73"/>
      <c r="J102" s="131"/>
      <c r="K102" s="244"/>
      <c r="L102" s="132"/>
      <c r="M102" s="132"/>
      <c r="N102" s="131"/>
      <c r="O102" s="133"/>
      <c r="P102" s="133"/>
      <c r="Q102" s="997"/>
      <c r="R102" s="997"/>
      <c r="S102" s="243"/>
      <c r="T102" s="97"/>
      <c r="U102" s="138"/>
      <c r="V102" s="98"/>
      <c r="W102" s="99"/>
      <c r="X102" s="23"/>
      <c r="Y102" s="16"/>
      <c r="Z102" s="138"/>
      <c r="AA102" s="98"/>
      <c r="AB102" s="915"/>
      <c r="AC102" s="916"/>
      <c r="AD102" s="917"/>
      <c r="AE102" s="918">
        <v>95</v>
      </c>
      <c r="AF102" s="918"/>
      <c r="AG102" s="919"/>
      <c r="AH102" s="919"/>
      <c r="AI102" s="919"/>
      <c r="AJ102" s="919"/>
      <c r="AK102" s="919"/>
      <c r="AL102" s="919"/>
      <c r="AM102" s="913"/>
      <c r="AN102" s="913"/>
      <c r="AO102" s="913"/>
      <c r="AP102" s="96"/>
      <c r="AQ102" s="96"/>
      <c r="AR102" s="96"/>
      <c r="AS102" s="96"/>
      <c r="AT102" s="96"/>
      <c r="AU102" s="96"/>
      <c r="AV102" s="96"/>
      <c r="AX102" s="100"/>
      <c r="AY102" s="100"/>
    </row>
    <row r="103" spans="1:51" s="137" customFormat="1" ht="48" customHeight="1">
      <c r="A103" s="46"/>
      <c r="B103" s="1036" t="s">
        <v>95</v>
      </c>
      <c r="C103" s="1036"/>
      <c r="D103" s="1036"/>
      <c r="E103" s="1037"/>
      <c r="F103" s="346">
        <v>94500000</v>
      </c>
      <c r="G103" s="346">
        <v>94059900</v>
      </c>
      <c r="H103" s="270">
        <v>86779000</v>
      </c>
      <c r="I103" s="271">
        <f>H103/G103</f>
        <v>0.92259294343285503</v>
      </c>
      <c r="J103" s="270">
        <f>F103-H103</f>
        <v>7721000</v>
      </c>
      <c r="K103" s="244" t="s">
        <v>452</v>
      </c>
      <c r="L103" s="771" t="s">
        <v>869</v>
      </c>
      <c r="M103" s="477" t="s">
        <v>731</v>
      </c>
      <c r="N103" s="131"/>
      <c r="O103" s="133">
        <v>43143</v>
      </c>
      <c r="P103" s="133">
        <v>43307</v>
      </c>
      <c r="Q103" s="997"/>
      <c r="R103" s="997"/>
      <c r="S103" s="243"/>
      <c r="T103" s="97"/>
      <c r="U103" s="23"/>
      <c r="V103" s="98"/>
      <c r="W103" s="123">
        <v>94500000</v>
      </c>
      <c r="X103" s="23"/>
      <c r="Y103" s="16"/>
      <c r="Z103" s="23"/>
      <c r="AA103" s="98"/>
      <c r="AB103" s="929">
        <v>1</v>
      </c>
      <c r="AC103" s="916"/>
      <c r="AD103" s="917"/>
      <c r="AE103" s="918">
        <v>96</v>
      </c>
      <c r="AF103" s="918"/>
      <c r="AG103" s="919"/>
      <c r="AH103" s="919"/>
      <c r="AI103" s="919"/>
      <c r="AJ103" s="919"/>
      <c r="AK103" s="919"/>
      <c r="AL103" s="919"/>
      <c r="AM103" s="913">
        <v>1</v>
      </c>
      <c r="AN103" s="913"/>
      <c r="AO103" s="913"/>
      <c r="AP103" s="96"/>
      <c r="AQ103" s="96"/>
      <c r="AR103" s="96"/>
      <c r="AS103" s="96"/>
      <c r="AT103" s="96"/>
      <c r="AU103" s="96"/>
      <c r="AV103" s="96"/>
      <c r="AX103" s="100"/>
      <c r="AY103" s="100"/>
    </row>
    <row r="104" spans="1:51" s="137" customFormat="1" ht="47.25" customHeight="1">
      <c r="A104" s="46"/>
      <c r="B104" s="1036" t="s">
        <v>96</v>
      </c>
      <c r="C104" s="1036"/>
      <c r="D104" s="1036"/>
      <c r="E104" s="1037"/>
      <c r="F104" s="346">
        <v>2839870000</v>
      </c>
      <c r="G104" s="346">
        <v>2826794000</v>
      </c>
      <c r="H104" s="270">
        <v>2700000000</v>
      </c>
      <c r="I104" s="271">
        <f>H104/G104</f>
        <v>0.95514565263687412</v>
      </c>
      <c r="J104" s="270">
        <f>F104-H104</f>
        <v>139870000</v>
      </c>
      <c r="K104" s="244" t="s">
        <v>504</v>
      </c>
      <c r="L104" s="132" t="s">
        <v>505</v>
      </c>
      <c r="M104" s="477" t="s">
        <v>732</v>
      </c>
      <c r="N104" s="131"/>
      <c r="O104" s="133">
        <v>43187</v>
      </c>
      <c r="P104" s="133">
        <v>43307</v>
      </c>
      <c r="Q104" s="997">
        <v>100</v>
      </c>
      <c r="R104" s="997">
        <v>100</v>
      </c>
      <c r="S104" s="243"/>
      <c r="T104" s="97">
        <v>1</v>
      </c>
      <c r="U104" s="136">
        <v>2839870000</v>
      </c>
      <c r="V104" s="98"/>
      <c r="W104" s="99"/>
      <c r="X104" s="23"/>
      <c r="Y104" s="16"/>
      <c r="Z104" s="136">
        <v>1</v>
      </c>
      <c r="AA104" s="98"/>
      <c r="AB104" s="915"/>
      <c r="AC104" s="916"/>
      <c r="AD104" s="917"/>
      <c r="AE104" s="918">
        <v>97</v>
      </c>
      <c r="AF104" s="918"/>
      <c r="AG104" s="919">
        <v>1</v>
      </c>
      <c r="AH104" s="919"/>
      <c r="AI104" s="919"/>
      <c r="AJ104" s="919"/>
      <c r="AK104" s="919"/>
      <c r="AL104" s="919"/>
      <c r="AM104" s="913"/>
      <c r="AN104" s="913"/>
      <c r="AO104" s="913"/>
      <c r="AP104" s="96"/>
      <c r="AQ104" s="96"/>
      <c r="AR104" s="96"/>
      <c r="AS104" s="96"/>
      <c r="AT104" s="96"/>
      <c r="AU104" s="96"/>
      <c r="AV104" s="96"/>
      <c r="AX104" s="100"/>
      <c r="AY104" s="100"/>
    </row>
    <row r="105" spans="1:51" s="137" customFormat="1">
      <c r="A105" s="42"/>
      <c r="B105" s="1038"/>
      <c r="C105" s="1038"/>
      <c r="D105" s="1038"/>
      <c r="E105" s="1039"/>
      <c r="F105" s="268"/>
      <c r="G105" s="268"/>
      <c r="H105" s="268"/>
      <c r="I105" s="272"/>
      <c r="J105" s="268"/>
      <c r="K105" s="242"/>
      <c r="L105" s="40"/>
      <c r="M105" s="40"/>
      <c r="N105" s="8"/>
      <c r="O105" s="117"/>
      <c r="P105" s="117"/>
      <c r="Q105" s="996"/>
      <c r="R105" s="996"/>
      <c r="S105" s="240"/>
      <c r="T105" s="97"/>
      <c r="U105" s="119"/>
      <c r="V105" s="98"/>
      <c r="W105" s="99"/>
      <c r="X105" s="23"/>
      <c r="Y105" s="16"/>
      <c r="Z105" s="119"/>
      <c r="AA105" s="98"/>
      <c r="AB105" s="915"/>
      <c r="AC105" s="916"/>
      <c r="AD105" s="917"/>
      <c r="AE105" s="918">
        <v>98</v>
      </c>
      <c r="AF105" s="918"/>
      <c r="AG105" s="919"/>
      <c r="AH105" s="919"/>
      <c r="AI105" s="919"/>
      <c r="AJ105" s="919"/>
      <c r="AK105" s="919"/>
      <c r="AL105" s="919"/>
      <c r="AM105" s="913"/>
      <c r="AN105" s="913"/>
      <c r="AO105" s="913"/>
      <c r="AP105" s="96"/>
      <c r="AQ105" s="96"/>
      <c r="AR105" s="96"/>
      <c r="AS105" s="96"/>
      <c r="AT105" s="96"/>
      <c r="AU105" s="96"/>
      <c r="AV105" s="96"/>
      <c r="AX105" s="100"/>
      <c r="AY105" s="100"/>
    </row>
    <row r="106" spans="1:51" s="137" customFormat="1">
      <c r="A106" s="42" t="s">
        <v>109</v>
      </c>
      <c r="B106" s="20"/>
      <c r="C106" s="20"/>
      <c r="D106" s="20"/>
      <c r="E106" s="21"/>
      <c r="F106" s="268"/>
      <c r="G106" s="268"/>
      <c r="H106" s="268"/>
      <c r="I106" s="272"/>
      <c r="J106" s="268"/>
      <c r="K106" s="242"/>
      <c r="L106" s="40"/>
      <c r="M106" s="40"/>
      <c r="N106" s="8"/>
      <c r="O106" s="117"/>
      <c r="P106" s="117"/>
      <c r="Q106" s="996"/>
      <c r="R106" s="996"/>
      <c r="S106" s="240"/>
      <c r="T106" s="97"/>
      <c r="U106" s="119"/>
      <c r="V106" s="98"/>
      <c r="W106" s="99"/>
      <c r="X106" s="23"/>
      <c r="Y106" s="16"/>
      <c r="Z106" s="119"/>
      <c r="AA106" s="98"/>
      <c r="AB106" s="915"/>
      <c r="AC106" s="916"/>
      <c r="AD106" s="917"/>
      <c r="AE106" s="918">
        <v>99</v>
      </c>
      <c r="AF106" s="918"/>
      <c r="AG106" s="919"/>
      <c r="AH106" s="919"/>
      <c r="AI106" s="919"/>
      <c r="AJ106" s="919"/>
      <c r="AK106" s="919"/>
      <c r="AL106" s="919"/>
      <c r="AM106" s="913"/>
      <c r="AN106" s="913"/>
      <c r="AO106" s="913"/>
      <c r="AP106" s="96"/>
      <c r="AQ106" s="96"/>
      <c r="AR106" s="96"/>
      <c r="AS106" s="96"/>
      <c r="AT106" s="96"/>
      <c r="AU106" s="96"/>
      <c r="AV106" s="96"/>
      <c r="AX106" s="100"/>
      <c r="AY106" s="100"/>
    </row>
    <row r="107" spans="1:51" s="137" customFormat="1">
      <c r="A107" s="42"/>
      <c r="B107" s="20" t="s">
        <v>341</v>
      </c>
      <c r="C107" s="20"/>
      <c r="D107" s="20"/>
      <c r="E107" s="21"/>
      <c r="F107" s="268"/>
      <c r="G107" s="268"/>
      <c r="H107" s="268"/>
      <c r="I107" s="272"/>
      <c r="J107" s="268"/>
      <c r="K107" s="242"/>
      <c r="L107" s="40"/>
      <c r="M107" s="40"/>
      <c r="N107" s="8"/>
      <c r="O107" s="117"/>
      <c r="P107" s="117"/>
      <c r="Q107" s="996"/>
      <c r="R107" s="996"/>
      <c r="S107" s="240"/>
      <c r="T107" s="97"/>
      <c r="U107" s="119"/>
      <c r="V107" s="98"/>
      <c r="W107" s="99"/>
      <c r="X107" s="23"/>
      <c r="Y107" s="16"/>
      <c r="Z107" s="119"/>
      <c r="AA107" s="98"/>
      <c r="AB107" s="915"/>
      <c r="AC107" s="916"/>
      <c r="AD107" s="917"/>
      <c r="AE107" s="918">
        <v>100</v>
      </c>
      <c r="AF107" s="918"/>
      <c r="AG107" s="919"/>
      <c r="AH107" s="919"/>
      <c r="AI107" s="919"/>
      <c r="AJ107" s="919"/>
      <c r="AK107" s="919"/>
      <c r="AL107" s="919"/>
      <c r="AM107" s="913"/>
      <c r="AN107" s="913"/>
      <c r="AO107" s="913"/>
      <c r="AP107" s="96"/>
      <c r="AQ107" s="96"/>
      <c r="AR107" s="96"/>
      <c r="AS107" s="96"/>
      <c r="AT107" s="96"/>
      <c r="AU107" s="96"/>
      <c r="AV107" s="96"/>
      <c r="AX107" s="100"/>
      <c r="AY107" s="100"/>
    </row>
    <row r="108" spans="1:51" s="137" customFormat="1" ht="90">
      <c r="A108" s="42"/>
      <c r="B108" s="20" t="s">
        <v>342</v>
      </c>
      <c r="C108" s="20"/>
      <c r="D108" s="20"/>
      <c r="E108" s="21"/>
      <c r="F108" s="268">
        <v>3200000000</v>
      </c>
      <c r="G108" s="273">
        <v>3199966000</v>
      </c>
      <c r="H108" s="270">
        <v>3123000000</v>
      </c>
      <c r="I108" s="271">
        <f>H108/G108</f>
        <v>0.97594786944611289</v>
      </c>
      <c r="J108" s="270">
        <f>F108-H108</f>
        <v>77000000</v>
      </c>
      <c r="K108" s="518" t="s">
        <v>745</v>
      </c>
      <c r="L108" s="481" t="s">
        <v>746</v>
      </c>
      <c r="M108" s="40"/>
      <c r="N108" s="8"/>
      <c r="O108" s="117"/>
      <c r="P108" s="117"/>
      <c r="Q108" s="996"/>
      <c r="R108" s="996"/>
      <c r="S108" s="240"/>
      <c r="T108" s="97"/>
      <c r="U108" s="23"/>
      <c r="V108" s="98"/>
      <c r="W108" s="99"/>
      <c r="X108" s="119">
        <v>3200000000</v>
      </c>
      <c r="Y108" s="16"/>
      <c r="Z108" s="23"/>
      <c r="AA108" s="98"/>
      <c r="AB108" s="915"/>
      <c r="AC108" s="930">
        <v>1</v>
      </c>
      <c r="AD108" s="917"/>
      <c r="AE108" s="918">
        <v>101</v>
      </c>
      <c r="AF108" s="918"/>
      <c r="AG108" s="919"/>
      <c r="AH108" s="919"/>
      <c r="AI108" s="919"/>
      <c r="AJ108" s="919"/>
      <c r="AK108" s="919"/>
      <c r="AL108" s="919"/>
      <c r="AM108" s="913"/>
      <c r="AN108" s="913"/>
      <c r="AO108" s="913"/>
      <c r="AP108" s="96">
        <v>1</v>
      </c>
      <c r="AQ108" s="96"/>
      <c r="AR108" s="96"/>
      <c r="AS108" s="96"/>
      <c r="AT108" s="96"/>
      <c r="AU108" s="96"/>
      <c r="AV108" s="96"/>
      <c r="AX108" s="100"/>
      <c r="AY108" s="100"/>
    </row>
    <row r="109" spans="1:51" s="139" customFormat="1">
      <c r="A109" s="42"/>
      <c r="B109" s="20" t="s">
        <v>343</v>
      </c>
      <c r="C109" s="20"/>
      <c r="D109" s="20"/>
      <c r="E109" s="21"/>
      <c r="F109" s="268"/>
      <c r="G109" s="268"/>
      <c r="H109" s="268"/>
      <c r="I109" s="272"/>
      <c r="J109" s="268"/>
      <c r="K109" s="242"/>
      <c r="L109" s="40"/>
      <c r="M109" s="40"/>
      <c r="N109" s="8"/>
      <c r="O109" s="117"/>
      <c r="P109" s="117"/>
      <c r="Q109" s="996"/>
      <c r="R109" s="996"/>
      <c r="S109" s="240"/>
      <c r="T109" s="97"/>
      <c r="U109" s="119"/>
      <c r="V109" s="98"/>
      <c r="W109" s="99"/>
      <c r="X109" s="23"/>
      <c r="Y109" s="16"/>
      <c r="Z109" s="119"/>
      <c r="AA109" s="98"/>
      <c r="AB109" s="915"/>
      <c r="AC109" s="916"/>
      <c r="AD109" s="917"/>
      <c r="AE109" s="918">
        <v>102</v>
      </c>
      <c r="AF109" s="918"/>
      <c r="AG109" s="919"/>
      <c r="AH109" s="919"/>
      <c r="AI109" s="919"/>
      <c r="AJ109" s="919"/>
      <c r="AK109" s="919"/>
      <c r="AL109" s="919"/>
      <c r="AM109" s="913"/>
      <c r="AN109" s="913"/>
      <c r="AO109" s="913"/>
      <c r="AP109" s="96"/>
      <c r="AQ109" s="96"/>
      <c r="AR109" s="96"/>
      <c r="AS109" s="96"/>
      <c r="AT109" s="96"/>
      <c r="AU109" s="96"/>
      <c r="AV109" s="96"/>
      <c r="AW109" s="137"/>
      <c r="AX109" s="100"/>
      <c r="AY109" s="100"/>
    </row>
    <row r="110" spans="1:51" s="139" customFormat="1">
      <c r="A110" s="42"/>
      <c r="B110" s="954" t="s">
        <v>110</v>
      </c>
      <c r="C110" s="20"/>
      <c r="D110" s="20"/>
      <c r="E110" s="21"/>
      <c r="F110" s="268"/>
      <c r="G110" s="268"/>
      <c r="H110" s="268"/>
      <c r="I110" s="272"/>
      <c r="J110" s="268"/>
      <c r="K110" s="242"/>
      <c r="L110" s="40"/>
      <c r="M110" s="40"/>
      <c r="N110" s="8"/>
      <c r="O110" s="117"/>
      <c r="P110" s="117"/>
      <c r="Q110" s="996"/>
      <c r="R110" s="996"/>
      <c r="S110" s="240"/>
      <c r="T110" s="97"/>
      <c r="U110" s="119"/>
      <c r="V110" s="98"/>
      <c r="W110" s="99"/>
      <c r="X110" s="23"/>
      <c r="Y110" s="16"/>
      <c r="Z110" s="119"/>
      <c r="AA110" s="98"/>
      <c r="AB110" s="915"/>
      <c r="AC110" s="916"/>
      <c r="AD110" s="917"/>
      <c r="AE110" s="918">
        <v>103</v>
      </c>
      <c r="AF110" s="918"/>
      <c r="AG110" s="919"/>
      <c r="AH110" s="919"/>
      <c r="AI110" s="919"/>
      <c r="AJ110" s="919"/>
      <c r="AK110" s="919"/>
      <c r="AL110" s="919"/>
      <c r="AM110" s="913"/>
      <c r="AN110" s="913"/>
      <c r="AO110" s="913"/>
      <c r="AP110" s="96"/>
      <c r="AQ110" s="96"/>
      <c r="AR110" s="96"/>
      <c r="AS110" s="96"/>
      <c r="AT110" s="96"/>
      <c r="AU110" s="96"/>
      <c r="AV110" s="96"/>
      <c r="AW110" s="137"/>
      <c r="AX110" s="100"/>
      <c r="AY110" s="100"/>
    </row>
    <row r="111" spans="1:51" s="139" customFormat="1" ht="45">
      <c r="A111" s="42"/>
      <c r="B111" s="1038" t="s">
        <v>95</v>
      </c>
      <c r="C111" s="1038"/>
      <c r="D111" s="1038"/>
      <c r="E111" s="1039"/>
      <c r="F111" s="268">
        <v>136500000</v>
      </c>
      <c r="G111" s="268">
        <v>86454500</v>
      </c>
      <c r="H111" s="475">
        <v>82802500</v>
      </c>
      <c r="I111" s="271">
        <f>H111/G111</f>
        <v>0.95775812710732233</v>
      </c>
      <c r="J111" s="270">
        <f>F111-H111</f>
        <v>53697500</v>
      </c>
      <c r="K111" s="709" t="s">
        <v>424</v>
      </c>
      <c r="L111" s="481" t="s">
        <v>524</v>
      </c>
      <c r="M111" s="771" t="s">
        <v>872</v>
      </c>
      <c r="N111" s="8"/>
      <c r="O111" s="776">
        <v>43237</v>
      </c>
      <c r="P111" s="117">
        <v>43397</v>
      </c>
      <c r="Q111" s="996"/>
      <c r="R111" s="996"/>
      <c r="S111" s="240"/>
      <c r="T111" s="97"/>
      <c r="U111" s="140"/>
      <c r="V111" s="98"/>
      <c r="W111" s="123">
        <v>136500000</v>
      </c>
      <c r="X111" s="23"/>
      <c r="Y111" s="16"/>
      <c r="Z111" s="140"/>
      <c r="AA111" s="98"/>
      <c r="AB111" s="929">
        <v>1</v>
      </c>
      <c r="AC111" s="916"/>
      <c r="AD111" s="917"/>
      <c r="AE111" s="918">
        <v>104</v>
      </c>
      <c r="AF111" s="918"/>
      <c r="AG111" s="919"/>
      <c r="AH111" s="919"/>
      <c r="AI111" s="919"/>
      <c r="AJ111" s="919"/>
      <c r="AK111" s="919"/>
      <c r="AL111" s="919"/>
      <c r="AM111" s="913">
        <v>1</v>
      </c>
      <c r="AN111" s="913"/>
      <c r="AO111" s="913"/>
      <c r="AP111" s="96"/>
      <c r="AQ111" s="96"/>
      <c r="AR111" s="96"/>
      <c r="AS111" s="96"/>
      <c r="AT111" s="96"/>
      <c r="AU111" s="96"/>
      <c r="AV111" s="96"/>
      <c r="AW111" s="137"/>
      <c r="AX111" s="100"/>
      <c r="AY111" s="100"/>
    </row>
    <row r="112" spans="1:51" s="139" customFormat="1" ht="48.75" customHeight="1">
      <c r="A112" s="42"/>
      <c r="B112" s="1036" t="s">
        <v>96</v>
      </c>
      <c r="C112" s="1036"/>
      <c r="D112" s="1036"/>
      <c r="E112" s="1037"/>
      <c r="F112" s="268">
        <v>1611220000</v>
      </c>
      <c r="G112" s="269">
        <v>1598700000</v>
      </c>
      <c r="H112" s="268">
        <v>1563708000</v>
      </c>
      <c r="I112" s="271">
        <f>H112/G112</f>
        <v>0.9781122161756427</v>
      </c>
      <c r="J112" s="270">
        <f>F112-H112</f>
        <v>47512000</v>
      </c>
      <c r="K112" s="709" t="s">
        <v>743</v>
      </c>
      <c r="L112" s="481" t="s">
        <v>744</v>
      </c>
      <c r="M112" s="771" t="s">
        <v>873</v>
      </c>
      <c r="N112" s="8"/>
      <c r="O112" s="117">
        <v>43241</v>
      </c>
      <c r="P112" s="117">
        <v>43397</v>
      </c>
      <c r="Q112" s="996">
        <v>64.86</v>
      </c>
      <c r="R112" s="996">
        <v>12.04</v>
      </c>
      <c r="S112" s="240"/>
      <c r="T112" s="97">
        <v>1</v>
      </c>
      <c r="U112" s="119">
        <v>1611220000</v>
      </c>
      <c r="V112" s="98"/>
      <c r="W112" s="99"/>
      <c r="X112" s="23"/>
      <c r="Y112" s="16"/>
      <c r="Z112" s="119">
        <v>1</v>
      </c>
      <c r="AA112" s="98"/>
      <c r="AB112" s="915"/>
      <c r="AC112" s="916"/>
      <c r="AD112" s="917"/>
      <c r="AE112" s="918">
        <v>105</v>
      </c>
      <c r="AF112" s="918"/>
      <c r="AG112" s="919">
        <v>1</v>
      </c>
      <c r="AH112" s="919"/>
      <c r="AI112" s="919"/>
      <c r="AJ112" s="919"/>
      <c r="AK112" s="919"/>
      <c r="AL112" s="919"/>
      <c r="AM112" s="913"/>
      <c r="AN112" s="913"/>
      <c r="AO112" s="913"/>
      <c r="AP112" s="96"/>
      <c r="AQ112" s="96"/>
      <c r="AR112" s="96"/>
      <c r="AS112" s="96"/>
      <c r="AT112" s="96"/>
      <c r="AU112" s="96"/>
      <c r="AV112" s="96"/>
      <c r="AW112" s="137"/>
      <c r="AX112" s="100"/>
      <c r="AY112" s="100"/>
    </row>
    <row r="113" spans="1:51" s="139" customFormat="1">
      <c r="A113" s="42"/>
      <c r="B113" s="1038"/>
      <c r="C113" s="1038"/>
      <c r="D113" s="1038"/>
      <c r="E113" s="1039"/>
      <c r="F113" s="268"/>
      <c r="G113" s="268"/>
      <c r="H113" s="268"/>
      <c r="I113" s="272"/>
      <c r="J113" s="268"/>
      <c r="K113" s="242"/>
      <c r="L113" s="40"/>
      <c r="M113" s="40"/>
      <c r="N113" s="8"/>
      <c r="O113" s="117"/>
      <c r="P113" s="117"/>
      <c r="Q113" s="996"/>
      <c r="R113" s="996"/>
      <c r="S113" s="240"/>
      <c r="T113" s="97"/>
      <c r="U113" s="119"/>
      <c r="V113" s="98"/>
      <c r="W113" s="99"/>
      <c r="X113" s="23"/>
      <c r="Y113" s="16"/>
      <c r="Z113" s="119"/>
      <c r="AA113" s="98"/>
      <c r="AB113" s="915"/>
      <c r="AC113" s="916"/>
      <c r="AD113" s="917"/>
      <c r="AE113" s="918">
        <v>106</v>
      </c>
      <c r="AF113" s="918"/>
      <c r="AG113" s="919"/>
      <c r="AH113" s="919"/>
      <c r="AI113" s="919"/>
      <c r="AJ113" s="919"/>
      <c r="AK113" s="919"/>
      <c r="AL113" s="919"/>
      <c r="AM113" s="913"/>
      <c r="AN113" s="913"/>
      <c r="AO113" s="913"/>
      <c r="AP113" s="96"/>
      <c r="AQ113" s="96"/>
      <c r="AR113" s="96"/>
      <c r="AS113" s="96"/>
      <c r="AT113" s="96"/>
      <c r="AU113" s="96"/>
      <c r="AV113" s="96"/>
      <c r="AW113" s="137"/>
      <c r="AX113" s="100"/>
      <c r="AY113" s="100"/>
    </row>
    <row r="114" spans="1:51" s="139" customFormat="1">
      <c r="A114" s="42" t="s">
        <v>33</v>
      </c>
      <c r="B114" s="20"/>
      <c r="C114" s="20"/>
      <c r="D114" s="20"/>
      <c r="E114" s="21"/>
      <c r="F114" s="268"/>
      <c r="G114" s="268"/>
      <c r="H114" s="268"/>
      <c r="I114" s="272"/>
      <c r="J114" s="268"/>
      <c r="K114" s="242"/>
      <c r="L114" s="40"/>
      <c r="M114" s="40"/>
      <c r="N114" s="8"/>
      <c r="O114" s="117"/>
      <c r="P114" s="117"/>
      <c r="Q114" s="996"/>
      <c r="R114" s="996"/>
      <c r="S114" s="240"/>
      <c r="T114" s="97"/>
      <c r="U114" s="119"/>
      <c r="V114" s="98"/>
      <c r="W114" s="99"/>
      <c r="X114" s="23"/>
      <c r="Y114" s="16"/>
      <c r="Z114" s="119"/>
      <c r="AA114" s="98"/>
      <c r="AB114" s="915"/>
      <c r="AC114" s="916"/>
      <c r="AD114" s="917"/>
      <c r="AE114" s="918">
        <v>107</v>
      </c>
      <c r="AF114" s="918"/>
      <c r="AG114" s="919"/>
      <c r="AH114" s="919"/>
      <c r="AI114" s="919"/>
      <c r="AJ114" s="919"/>
      <c r="AK114" s="919"/>
      <c r="AL114" s="919"/>
      <c r="AM114" s="913"/>
      <c r="AN114" s="913"/>
      <c r="AO114" s="913"/>
      <c r="AP114" s="96"/>
      <c r="AQ114" s="96"/>
      <c r="AR114" s="96"/>
      <c r="AS114" s="96"/>
      <c r="AT114" s="96"/>
      <c r="AU114" s="96"/>
      <c r="AV114" s="96"/>
      <c r="AW114" s="137"/>
      <c r="AX114" s="100"/>
      <c r="AY114" s="100"/>
    </row>
    <row r="115" spans="1:51" s="139" customFormat="1">
      <c r="A115" s="35"/>
      <c r="B115" s="953" t="s">
        <v>111</v>
      </c>
      <c r="C115" s="19"/>
      <c r="D115" s="19"/>
      <c r="E115" s="43"/>
      <c r="F115" s="270"/>
      <c r="G115" s="270"/>
      <c r="H115" s="270"/>
      <c r="I115" s="271"/>
      <c r="J115" s="270"/>
      <c r="K115" s="244"/>
      <c r="L115" s="132"/>
      <c r="M115" s="132"/>
      <c r="N115" s="131"/>
      <c r="O115" s="133"/>
      <c r="P115" s="133"/>
      <c r="Q115" s="997"/>
      <c r="R115" s="997"/>
      <c r="S115" s="243"/>
      <c r="T115" s="97"/>
      <c r="U115" s="136"/>
      <c r="V115" s="98"/>
      <c r="W115" s="99"/>
      <c r="X115" s="23"/>
      <c r="Y115" s="16"/>
      <c r="Z115" s="136"/>
      <c r="AA115" s="98"/>
      <c r="AB115" s="915"/>
      <c r="AC115" s="916"/>
      <c r="AD115" s="917"/>
      <c r="AE115" s="918">
        <v>108</v>
      </c>
      <c r="AF115" s="918"/>
      <c r="AG115" s="919"/>
      <c r="AH115" s="919"/>
      <c r="AI115" s="919"/>
      <c r="AJ115" s="919"/>
      <c r="AK115" s="919"/>
      <c r="AL115" s="919"/>
      <c r="AM115" s="913"/>
      <c r="AN115" s="913"/>
      <c r="AO115" s="913"/>
      <c r="AP115" s="96"/>
      <c r="AQ115" s="96"/>
      <c r="AR115" s="96"/>
      <c r="AS115" s="96"/>
      <c r="AT115" s="96"/>
      <c r="AU115" s="96"/>
      <c r="AV115" s="96"/>
      <c r="AW115" s="137"/>
      <c r="AX115" s="100"/>
      <c r="AY115" s="100"/>
    </row>
    <row r="116" spans="1:51" s="139" customFormat="1" ht="75">
      <c r="A116" s="35"/>
      <c r="B116" s="19" t="s">
        <v>112</v>
      </c>
      <c r="C116" s="19"/>
      <c r="D116" s="19"/>
      <c r="E116" s="43"/>
      <c r="F116" s="270">
        <v>323000000</v>
      </c>
      <c r="G116" s="270">
        <v>319136400</v>
      </c>
      <c r="H116" s="270">
        <v>317735000</v>
      </c>
      <c r="I116" s="271">
        <f>H116/G116</f>
        <v>0.99560877417931648</v>
      </c>
      <c r="J116" s="270">
        <f>F116-H116</f>
        <v>5265000</v>
      </c>
      <c r="K116" s="244" t="s">
        <v>522</v>
      </c>
      <c r="L116" s="132" t="s">
        <v>523</v>
      </c>
      <c r="M116" s="477" t="s">
        <v>747</v>
      </c>
      <c r="N116" s="131"/>
      <c r="O116" s="479">
        <v>43223</v>
      </c>
      <c r="P116" s="133">
        <v>43432</v>
      </c>
      <c r="Q116" s="997"/>
      <c r="R116" s="997"/>
      <c r="S116" s="243"/>
      <c r="T116" s="97"/>
      <c r="U116" s="140"/>
      <c r="V116" s="98"/>
      <c r="W116" s="123">
        <v>323000000</v>
      </c>
      <c r="X116" s="23"/>
      <c r="Y116" s="16"/>
      <c r="Z116" s="140"/>
      <c r="AA116" s="98"/>
      <c r="AB116" s="929">
        <v>1</v>
      </c>
      <c r="AC116" s="916"/>
      <c r="AD116" s="917"/>
      <c r="AE116" s="918">
        <v>109</v>
      </c>
      <c r="AF116" s="918"/>
      <c r="AG116" s="919"/>
      <c r="AH116" s="919"/>
      <c r="AI116" s="919"/>
      <c r="AJ116" s="919"/>
      <c r="AK116" s="919"/>
      <c r="AL116" s="919"/>
      <c r="AM116" s="913">
        <v>1</v>
      </c>
      <c r="AN116" s="913"/>
      <c r="AO116" s="913"/>
      <c r="AP116" s="96"/>
      <c r="AQ116" s="96"/>
      <c r="AR116" s="96"/>
      <c r="AS116" s="96"/>
      <c r="AT116" s="96"/>
      <c r="AU116" s="96"/>
      <c r="AV116" s="96"/>
      <c r="AW116" s="137"/>
      <c r="AX116" s="100"/>
      <c r="AY116" s="100"/>
    </row>
    <row r="117" spans="1:51" s="139" customFormat="1" ht="135">
      <c r="A117" s="35"/>
      <c r="B117" s="1049" t="s">
        <v>5</v>
      </c>
      <c r="C117" s="1049"/>
      <c r="D117" s="1049"/>
      <c r="E117" s="1050"/>
      <c r="F117" s="131">
        <v>15000000000</v>
      </c>
      <c r="G117" s="131">
        <v>14921500000</v>
      </c>
      <c r="H117" s="131">
        <v>13876000000</v>
      </c>
      <c r="I117" s="22">
        <f>H117/G117</f>
        <v>0.92993331769594212</v>
      </c>
      <c r="J117" s="8">
        <f>F117-H117</f>
        <v>1124000000</v>
      </c>
      <c r="K117" s="244" t="s">
        <v>635</v>
      </c>
      <c r="L117" s="477" t="s">
        <v>749</v>
      </c>
      <c r="M117" s="477" t="s">
        <v>748</v>
      </c>
      <c r="N117" s="131"/>
      <c r="O117" s="133">
        <v>43223</v>
      </c>
      <c r="P117" s="133">
        <v>43432</v>
      </c>
      <c r="Q117" s="997">
        <v>74.19</v>
      </c>
      <c r="R117" s="997">
        <v>74.56</v>
      </c>
      <c r="S117" s="243"/>
      <c r="T117" s="97">
        <v>1</v>
      </c>
      <c r="U117" s="136">
        <v>15000000000</v>
      </c>
      <c r="V117" s="98"/>
      <c r="W117" s="99"/>
      <c r="X117" s="23"/>
      <c r="Y117" s="16"/>
      <c r="Z117" s="136">
        <v>1</v>
      </c>
      <c r="AA117" s="98"/>
      <c r="AB117" s="915"/>
      <c r="AC117" s="916"/>
      <c r="AD117" s="917"/>
      <c r="AE117" s="918">
        <v>110</v>
      </c>
      <c r="AF117" s="918"/>
      <c r="AG117" s="919">
        <v>1</v>
      </c>
      <c r="AH117" s="919"/>
      <c r="AI117" s="919"/>
      <c r="AJ117" s="919"/>
      <c r="AK117" s="919"/>
      <c r="AL117" s="919"/>
      <c r="AM117" s="913"/>
      <c r="AN117" s="913"/>
      <c r="AO117" s="913"/>
      <c r="AP117" s="96"/>
      <c r="AQ117" s="96"/>
      <c r="AR117" s="96"/>
      <c r="AS117" s="96"/>
      <c r="AT117" s="96"/>
      <c r="AU117" s="96"/>
      <c r="AV117" s="96"/>
      <c r="AW117" s="137"/>
      <c r="AX117" s="100"/>
      <c r="AY117" s="100"/>
    </row>
    <row r="118" spans="1:51" s="139" customFormat="1">
      <c r="A118" s="35"/>
      <c r="B118" s="1052"/>
      <c r="C118" s="1052"/>
      <c r="D118" s="1052"/>
      <c r="E118" s="1053"/>
      <c r="F118" s="131"/>
      <c r="G118" s="131"/>
      <c r="H118" s="131"/>
      <c r="I118" s="73"/>
      <c r="J118" s="131"/>
      <c r="K118" s="244"/>
      <c r="L118" s="132"/>
      <c r="M118" s="132"/>
      <c r="N118" s="131"/>
      <c r="O118" s="133"/>
      <c r="P118" s="133"/>
      <c r="Q118" s="997"/>
      <c r="R118" s="997"/>
      <c r="S118" s="243"/>
      <c r="T118" s="97"/>
      <c r="U118" s="136"/>
      <c r="V118" s="98"/>
      <c r="W118" s="99"/>
      <c r="X118" s="23"/>
      <c r="Y118" s="16"/>
      <c r="Z118" s="136"/>
      <c r="AA118" s="98"/>
      <c r="AB118" s="915"/>
      <c r="AC118" s="916"/>
      <c r="AD118" s="917"/>
      <c r="AE118" s="918">
        <v>111</v>
      </c>
      <c r="AF118" s="918"/>
      <c r="AG118" s="919"/>
      <c r="AH118" s="919"/>
      <c r="AI118" s="919"/>
      <c r="AJ118" s="919"/>
      <c r="AK118" s="919"/>
      <c r="AL118" s="919"/>
      <c r="AM118" s="913"/>
      <c r="AN118" s="913"/>
      <c r="AO118" s="913"/>
      <c r="AP118" s="96"/>
      <c r="AQ118" s="96"/>
      <c r="AR118" s="96"/>
      <c r="AS118" s="96"/>
      <c r="AT118" s="96"/>
      <c r="AU118" s="96"/>
      <c r="AV118" s="96"/>
      <c r="AW118" s="137"/>
      <c r="AX118" s="100"/>
      <c r="AY118" s="100"/>
    </row>
    <row r="119" spans="1:51" s="139" customFormat="1">
      <c r="A119" s="705" t="s">
        <v>113</v>
      </c>
      <c r="B119" s="19"/>
      <c r="C119" s="19"/>
      <c r="D119" s="19"/>
      <c r="E119" s="43"/>
      <c r="F119" s="131"/>
      <c r="G119" s="131"/>
      <c r="H119" s="131"/>
      <c r="I119" s="73"/>
      <c r="J119" s="131"/>
      <c r="K119" s="244"/>
      <c r="L119" s="132"/>
      <c r="M119" s="132"/>
      <c r="N119" s="131"/>
      <c r="O119" s="133"/>
      <c r="P119" s="133"/>
      <c r="Q119" s="997"/>
      <c r="R119" s="997"/>
      <c r="S119" s="243"/>
      <c r="T119" s="97"/>
      <c r="U119" s="136"/>
      <c r="V119" s="98"/>
      <c r="W119" s="99"/>
      <c r="X119" s="23"/>
      <c r="Y119" s="16"/>
      <c r="Z119" s="136"/>
      <c r="AA119" s="98"/>
      <c r="AB119" s="915"/>
      <c r="AC119" s="916"/>
      <c r="AD119" s="917"/>
      <c r="AE119" s="918">
        <v>112</v>
      </c>
      <c r="AF119" s="918"/>
      <c r="AG119" s="919"/>
      <c r="AH119" s="919"/>
      <c r="AI119" s="919"/>
      <c r="AJ119" s="919"/>
      <c r="AK119" s="919"/>
      <c r="AL119" s="919"/>
      <c r="AM119" s="913"/>
      <c r="AN119" s="913"/>
      <c r="AO119" s="913"/>
      <c r="AP119" s="96"/>
      <c r="AQ119" s="96"/>
      <c r="AR119" s="96"/>
      <c r="AS119" s="96"/>
      <c r="AT119" s="96"/>
      <c r="AU119" s="96"/>
      <c r="AV119" s="96"/>
      <c r="AW119" s="137"/>
      <c r="AX119" s="100"/>
      <c r="AY119" s="100"/>
    </row>
    <row r="120" spans="1:51" s="139" customFormat="1">
      <c r="A120" s="35"/>
      <c r="B120" s="13" t="s">
        <v>114</v>
      </c>
      <c r="C120" s="19"/>
      <c r="D120" s="19"/>
      <c r="E120" s="43"/>
      <c r="F120" s="131"/>
      <c r="G120" s="131"/>
      <c r="H120" s="131"/>
      <c r="I120" s="73"/>
      <c r="J120" s="131"/>
      <c r="K120" s="244"/>
      <c r="L120" s="132"/>
      <c r="M120" s="132"/>
      <c r="N120" s="131"/>
      <c r="O120" s="133"/>
      <c r="P120" s="133"/>
      <c r="Q120" s="997"/>
      <c r="R120" s="997"/>
      <c r="S120" s="243"/>
      <c r="T120" s="97"/>
      <c r="U120" s="136"/>
      <c r="V120" s="98"/>
      <c r="W120" s="99"/>
      <c r="X120" s="23"/>
      <c r="Y120" s="16"/>
      <c r="Z120" s="136"/>
      <c r="AA120" s="98"/>
      <c r="AB120" s="915"/>
      <c r="AC120" s="916"/>
      <c r="AD120" s="917"/>
      <c r="AE120" s="918">
        <v>113</v>
      </c>
      <c r="AF120" s="918"/>
      <c r="AG120" s="919"/>
      <c r="AH120" s="919"/>
      <c r="AI120" s="919"/>
      <c r="AJ120" s="919"/>
      <c r="AK120" s="919"/>
      <c r="AL120" s="919"/>
      <c r="AM120" s="913"/>
      <c r="AN120" s="913"/>
      <c r="AO120" s="913"/>
      <c r="AP120" s="96"/>
      <c r="AQ120" s="96"/>
      <c r="AR120" s="96"/>
      <c r="AS120" s="96"/>
      <c r="AT120" s="96"/>
      <c r="AU120" s="96"/>
      <c r="AV120" s="96"/>
      <c r="AW120" s="137"/>
      <c r="AX120" s="100"/>
      <c r="AY120" s="100"/>
    </row>
    <row r="121" spans="1:51" s="139" customFormat="1" ht="45">
      <c r="A121" s="35"/>
      <c r="B121" s="1049" t="s">
        <v>94</v>
      </c>
      <c r="C121" s="1049"/>
      <c r="D121" s="1049"/>
      <c r="E121" s="1050"/>
      <c r="F121" s="131">
        <v>72000000</v>
      </c>
      <c r="G121" s="131">
        <v>71780000</v>
      </c>
      <c r="H121" s="131">
        <v>70719000</v>
      </c>
      <c r="I121" s="73">
        <f>H121/G121</f>
        <v>0.98521872387851772</v>
      </c>
      <c r="J121" s="131">
        <f>F121-H121</f>
        <v>1281000</v>
      </c>
      <c r="K121" s="706" t="s">
        <v>454</v>
      </c>
      <c r="L121" s="132" t="s">
        <v>455</v>
      </c>
      <c r="M121" s="244" t="s">
        <v>537</v>
      </c>
      <c r="N121" s="131"/>
      <c r="O121" s="133">
        <v>43159</v>
      </c>
      <c r="P121" s="133">
        <v>43218</v>
      </c>
      <c r="Q121" s="997"/>
      <c r="R121" s="997"/>
      <c r="S121" s="244"/>
      <c r="T121" s="97"/>
      <c r="U121" s="140"/>
      <c r="V121" s="141">
        <v>72000000</v>
      </c>
      <c r="W121" s="99"/>
      <c r="X121" s="23"/>
      <c r="Y121" s="16"/>
      <c r="Z121" s="140"/>
      <c r="AA121" s="141">
        <v>1</v>
      </c>
      <c r="AB121" s="915"/>
      <c r="AC121" s="916"/>
      <c r="AD121" s="917"/>
      <c r="AE121" s="918">
        <v>114</v>
      </c>
      <c r="AF121" s="918"/>
      <c r="AG121" s="919"/>
      <c r="AH121" s="919"/>
      <c r="AI121" s="919"/>
      <c r="AJ121" s="919">
        <v>1</v>
      </c>
      <c r="AK121" s="919"/>
      <c r="AL121" s="919"/>
      <c r="AM121" s="913"/>
      <c r="AN121" s="913"/>
      <c r="AO121" s="913"/>
      <c r="AP121" s="96"/>
      <c r="AQ121" s="96"/>
      <c r="AR121" s="96"/>
      <c r="AS121" s="96"/>
      <c r="AT121" s="96"/>
      <c r="AU121" s="96"/>
      <c r="AV121" s="96"/>
      <c r="AW121" s="137"/>
      <c r="AX121" s="100"/>
      <c r="AY121" s="100"/>
    </row>
    <row r="122" spans="1:51" s="139" customFormat="1" ht="30">
      <c r="A122" s="35"/>
      <c r="B122" s="1049" t="s">
        <v>96</v>
      </c>
      <c r="C122" s="1049"/>
      <c r="D122" s="1049"/>
      <c r="E122" s="1050"/>
      <c r="F122" s="131">
        <v>1197650000</v>
      </c>
      <c r="G122" s="131">
        <v>1171743000</v>
      </c>
      <c r="H122" s="131">
        <v>1083000000</v>
      </c>
      <c r="I122" s="73">
        <f>H122/G122</f>
        <v>0.92426410910925005</v>
      </c>
      <c r="J122" s="131">
        <f>F122-H122</f>
        <v>114650000</v>
      </c>
      <c r="K122" s="790" t="s">
        <v>881</v>
      </c>
      <c r="L122" s="771" t="s">
        <v>882</v>
      </c>
      <c r="M122" s="132"/>
      <c r="N122" s="131"/>
      <c r="O122" s="133"/>
      <c r="P122" s="133"/>
      <c r="Q122" s="997">
        <v>26.16</v>
      </c>
      <c r="R122" s="997">
        <v>36.61</v>
      </c>
      <c r="S122" s="835"/>
      <c r="T122" s="136">
        <v>1</v>
      </c>
      <c r="U122" s="136">
        <v>1197650000</v>
      </c>
      <c r="V122" s="98"/>
      <c r="W122" s="99"/>
      <c r="X122" s="23"/>
      <c r="Y122" s="16"/>
      <c r="Z122" s="136">
        <v>1</v>
      </c>
      <c r="AA122" s="98"/>
      <c r="AB122" s="915"/>
      <c r="AC122" s="916"/>
      <c r="AD122" s="917"/>
      <c r="AE122" s="918">
        <v>115</v>
      </c>
      <c r="AF122" s="918"/>
      <c r="AG122" s="919">
        <v>1</v>
      </c>
      <c r="AH122" s="919"/>
      <c r="AI122" s="919"/>
      <c r="AJ122" s="919"/>
      <c r="AK122" s="919"/>
      <c r="AL122" s="919"/>
      <c r="AM122" s="913"/>
      <c r="AN122" s="913"/>
      <c r="AO122" s="913"/>
      <c r="AP122" s="96"/>
      <c r="AQ122" s="96"/>
      <c r="AR122" s="96"/>
      <c r="AS122" s="96"/>
      <c r="AT122" s="96"/>
      <c r="AU122" s="96"/>
      <c r="AV122" s="96"/>
      <c r="AW122" s="137"/>
      <c r="AX122" s="100"/>
      <c r="AY122" s="100"/>
    </row>
    <row r="123" spans="1:51" s="139" customFormat="1">
      <c r="A123" s="35"/>
      <c r="B123" s="13" t="s">
        <v>115</v>
      </c>
      <c r="C123" s="19"/>
      <c r="D123" s="19"/>
      <c r="E123" s="43"/>
      <c r="F123" s="131"/>
      <c r="G123" s="131"/>
      <c r="H123" s="131"/>
      <c r="I123" s="73"/>
      <c r="J123" s="131"/>
      <c r="K123" s="244"/>
      <c r="L123" s="132"/>
      <c r="M123" s="132"/>
      <c r="N123" s="131"/>
      <c r="O123" s="133"/>
      <c r="P123" s="133"/>
      <c r="Q123" s="997"/>
      <c r="R123" s="997"/>
      <c r="S123" s="243"/>
      <c r="T123" s="136"/>
      <c r="U123" s="136"/>
      <c r="V123" s="98"/>
      <c r="W123" s="99"/>
      <c r="X123" s="23"/>
      <c r="Y123" s="16"/>
      <c r="Z123" s="136"/>
      <c r="AA123" s="98"/>
      <c r="AB123" s="915"/>
      <c r="AC123" s="916"/>
      <c r="AD123" s="917"/>
      <c r="AE123" s="918">
        <v>116</v>
      </c>
      <c r="AF123" s="918"/>
      <c r="AG123" s="919"/>
      <c r="AH123" s="919"/>
      <c r="AI123" s="919"/>
      <c r="AJ123" s="919"/>
      <c r="AK123" s="919"/>
      <c r="AL123" s="919"/>
      <c r="AM123" s="913"/>
      <c r="AN123" s="913"/>
      <c r="AO123" s="913"/>
      <c r="AP123" s="96"/>
      <c r="AQ123" s="96"/>
      <c r="AR123" s="96"/>
      <c r="AS123" s="96"/>
      <c r="AT123" s="96"/>
      <c r="AU123" s="96"/>
      <c r="AV123" s="96"/>
      <c r="AW123" s="137"/>
      <c r="AX123" s="100"/>
      <c r="AY123" s="100"/>
    </row>
    <row r="124" spans="1:51" s="139" customFormat="1" ht="45">
      <c r="A124" s="35"/>
      <c r="B124" s="1049" t="s">
        <v>94</v>
      </c>
      <c r="C124" s="1049"/>
      <c r="D124" s="1049"/>
      <c r="E124" s="1050"/>
      <c r="F124" s="131">
        <v>72000000</v>
      </c>
      <c r="G124" s="131">
        <v>71780000</v>
      </c>
      <c r="H124" s="131">
        <v>71214000</v>
      </c>
      <c r="I124" s="73">
        <f>H124/G124</f>
        <v>0.99211479520757873</v>
      </c>
      <c r="J124" s="131">
        <f>F124-H124</f>
        <v>786000</v>
      </c>
      <c r="K124" s="706" t="s">
        <v>456</v>
      </c>
      <c r="L124" s="132" t="s">
        <v>457</v>
      </c>
      <c r="M124" s="244" t="s">
        <v>538</v>
      </c>
      <c r="N124" s="131"/>
      <c r="O124" s="133">
        <v>43159</v>
      </c>
      <c r="P124" s="133">
        <v>43218</v>
      </c>
      <c r="Q124" s="997"/>
      <c r="R124" s="997"/>
      <c r="S124" s="244"/>
      <c r="T124" s="140"/>
      <c r="U124" s="140"/>
      <c r="V124" s="141">
        <v>72000000</v>
      </c>
      <c r="W124" s="99"/>
      <c r="X124" s="23"/>
      <c r="Y124" s="16"/>
      <c r="Z124" s="140"/>
      <c r="AA124" s="141">
        <v>1</v>
      </c>
      <c r="AB124" s="915"/>
      <c r="AC124" s="916"/>
      <c r="AD124" s="917"/>
      <c r="AE124" s="918">
        <v>117</v>
      </c>
      <c r="AF124" s="918"/>
      <c r="AG124" s="919"/>
      <c r="AH124" s="919"/>
      <c r="AI124" s="919"/>
      <c r="AJ124" s="919">
        <v>1</v>
      </c>
      <c r="AK124" s="919"/>
      <c r="AL124" s="919"/>
      <c r="AM124" s="913"/>
      <c r="AN124" s="913"/>
      <c r="AO124" s="913"/>
      <c r="AP124" s="96"/>
      <c r="AQ124" s="96"/>
      <c r="AR124" s="96"/>
      <c r="AS124" s="96"/>
      <c r="AT124" s="96"/>
      <c r="AU124" s="96"/>
      <c r="AV124" s="96"/>
      <c r="AW124" s="137"/>
      <c r="AX124" s="100"/>
      <c r="AY124" s="100"/>
    </row>
    <row r="125" spans="1:51" s="139" customFormat="1" ht="45">
      <c r="A125" s="35"/>
      <c r="B125" s="1049" t="s">
        <v>96</v>
      </c>
      <c r="C125" s="1049"/>
      <c r="D125" s="1049"/>
      <c r="E125" s="1050"/>
      <c r="F125" s="131">
        <v>1197750000</v>
      </c>
      <c r="G125" s="131">
        <v>1179040000</v>
      </c>
      <c r="H125" s="131">
        <v>1139010000</v>
      </c>
      <c r="I125" s="73">
        <f>H125/G125</f>
        <v>0.96604864974894833</v>
      </c>
      <c r="J125" s="131">
        <f>F125-H125</f>
        <v>58740000</v>
      </c>
      <c r="K125" s="790" t="s">
        <v>883</v>
      </c>
      <c r="L125" s="771" t="s">
        <v>884</v>
      </c>
      <c r="M125" s="132"/>
      <c r="N125" s="131"/>
      <c r="O125" s="133"/>
      <c r="P125" s="133"/>
      <c r="Q125" s="997">
        <v>62.4</v>
      </c>
      <c r="R125" s="997">
        <v>54.31</v>
      </c>
      <c r="S125" s="835"/>
      <c r="T125" s="136">
        <v>1</v>
      </c>
      <c r="U125" s="136">
        <v>1197750000</v>
      </c>
      <c r="V125" s="98"/>
      <c r="W125" s="99"/>
      <c r="X125" s="23"/>
      <c r="Y125" s="16"/>
      <c r="Z125" s="136">
        <v>1</v>
      </c>
      <c r="AA125" s="98"/>
      <c r="AB125" s="915"/>
      <c r="AC125" s="916"/>
      <c r="AD125" s="917"/>
      <c r="AE125" s="918">
        <v>118</v>
      </c>
      <c r="AF125" s="918"/>
      <c r="AG125" s="919">
        <v>1</v>
      </c>
      <c r="AH125" s="919"/>
      <c r="AI125" s="919"/>
      <c r="AJ125" s="919"/>
      <c r="AK125" s="919"/>
      <c r="AL125" s="919"/>
      <c r="AM125" s="913"/>
      <c r="AN125" s="913"/>
      <c r="AO125" s="913"/>
      <c r="AP125" s="96"/>
      <c r="AQ125" s="96"/>
      <c r="AR125" s="96"/>
      <c r="AS125" s="96"/>
      <c r="AT125" s="96"/>
      <c r="AU125" s="96"/>
      <c r="AV125" s="96"/>
      <c r="AW125" s="137"/>
      <c r="AX125" s="100"/>
      <c r="AY125" s="100"/>
    </row>
    <row r="126" spans="1:51" s="139" customFormat="1">
      <c r="A126" s="35"/>
      <c r="B126" s="1052"/>
      <c r="C126" s="1052"/>
      <c r="D126" s="1052"/>
      <c r="E126" s="1053"/>
      <c r="F126" s="131"/>
      <c r="G126" s="131"/>
      <c r="H126" s="131"/>
      <c r="I126" s="73"/>
      <c r="J126" s="131"/>
      <c r="K126" s="244"/>
      <c r="L126" s="132"/>
      <c r="M126" s="132"/>
      <c r="N126" s="131"/>
      <c r="O126" s="133"/>
      <c r="P126" s="133"/>
      <c r="Q126" s="997"/>
      <c r="R126" s="997"/>
      <c r="S126" s="243"/>
      <c r="T126" s="136"/>
      <c r="U126" s="136"/>
      <c r="V126" s="98"/>
      <c r="W126" s="99"/>
      <c r="X126" s="23"/>
      <c r="Y126" s="16"/>
      <c r="Z126" s="136"/>
      <c r="AA126" s="98"/>
      <c r="AB126" s="915"/>
      <c r="AC126" s="916"/>
      <c r="AD126" s="917"/>
      <c r="AE126" s="918">
        <v>119</v>
      </c>
      <c r="AF126" s="918"/>
      <c r="AG126" s="919"/>
      <c r="AH126" s="919"/>
      <c r="AI126" s="919"/>
      <c r="AJ126" s="919"/>
      <c r="AK126" s="919"/>
      <c r="AL126" s="919"/>
      <c r="AM126" s="913"/>
      <c r="AN126" s="913"/>
      <c r="AO126" s="913"/>
      <c r="AP126" s="96"/>
      <c r="AQ126" s="96"/>
      <c r="AR126" s="96"/>
      <c r="AS126" s="96"/>
      <c r="AT126" s="96"/>
      <c r="AU126" s="96"/>
      <c r="AV126" s="96"/>
      <c r="AW126" s="137"/>
      <c r="AX126" s="100"/>
      <c r="AY126" s="100"/>
    </row>
    <row r="127" spans="1:51" s="139" customFormat="1">
      <c r="A127" s="35" t="s">
        <v>116</v>
      </c>
      <c r="B127" s="19"/>
      <c r="C127" s="19"/>
      <c r="D127" s="19"/>
      <c r="E127" s="43"/>
      <c r="F127" s="131"/>
      <c r="G127" s="131"/>
      <c r="H127" s="131"/>
      <c r="I127" s="73"/>
      <c r="J127" s="131"/>
      <c r="K127" s="244"/>
      <c r="L127" s="132"/>
      <c r="M127" s="132"/>
      <c r="N127" s="131"/>
      <c r="O127" s="133"/>
      <c r="P127" s="133"/>
      <c r="Q127" s="997"/>
      <c r="R127" s="997"/>
      <c r="S127" s="243"/>
      <c r="T127" s="136"/>
      <c r="U127" s="136"/>
      <c r="V127" s="98"/>
      <c r="W127" s="99"/>
      <c r="X127" s="23"/>
      <c r="Y127" s="16"/>
      <c r="Z127" s="136"/>
      <c r="AA127" s="98"/>
      <c r="AB127" s="915"/>
      <c r="AC127" s="916"/>
      <c r="AD127" s="917"/>
      <c r="AE127" s="918">
        <v>120</v>
      </c>
      <c r="AF127" s="918"/>
      <c r="AG127" s="919"/>
      <c r="AH127" s="919"/>
      <c r="AI127" s="919"/>
      <c r="AJ127" s="919"/>
      <c r="AK127" s="919"/>
      <c r="AL127" s="919"/>
      <c r="AM127" s="913"/>
      <c r="AN127" s="913"/>
      <c r="AO127" s="913"/>
      <c r="AP127" s="96"/>
      <c r="AQ127" s="96"/>
      <c r="AR127" s="96"/>
      <c r="AS127" s="96"/>
      <c r="AT127" s="96"/>
      <c r="AU127" s="96"/>
      <c r="AV127" s="96"/>
      <c r="AW127" s="137"/>
      <c r="AX127" s="100"/>
      <c r="AY127" s="100"/>
    </row>
    <row r="128" spans="1:51" s="139" customFormat="1">
      <c r="A128" s="35"/>
      <c r="B128" s="1054" t="s">
        <v>128</v>
      </c>
      <c r="C128" s="1054"/>
      <c r="D128" s="1054"/>
      <c r="E128" s="1055"/>
      <c r="F128" s="131"/>
      <c r="G128" s="131"/>
      <c r="H128" s="131"/>
      <c r="I128" s="73"/>
      <c r="J128" s="131"/>
      <c r="K128" s="244"/>
      <c r="L128" s="132"/>
      <c r="M128" s="132"/>
      <c r="N128" s="131"/>
      <c r="O128" s="133"/>
      <c r="P128" s="133"/>
      <c r="Q128" s="997"/>
      <c r="R128" s="997"/>
      <c r="S128" s="243"/>
      <c r="T128" s="136"/>
      <c r="U128" s="136"/>
      <c r="V128" s="98"/>
      <c r="W128" s="99"/>
      <c r="X128" s="23"/>
      <c r="Y128" s="16"/>
      <c r="Z128" s="136"/>
      <c r="AA128" s="98"/>
      <c r="AB128" s="915"/>
      <c r="AC128" s="916"/>
      <c r="AD128" s="917"/>
      <c r="AE128" s="918">
        <v>121</v>
      </c>
      <c r="AF128" s="918"/>
      <c r="AG128" s="919"/>
      <c r="AH128" s="919"/>
      <c r="AI128" s="919"/>
      <c r="AJ128" s="919"/>
      <c r="AK128" s="919"/>
      <c r="AL128" s="919"/>
      <c r="AM128" s="913"/>
      <c r="AN128" s="913"/>
      <c r="AO128" s="913"/>
      <c r="AP128" s="96"/>
      <c r="AQ128" s="96"/>
      <c r="AR128" s="96"/>
      <c r="AS128" s="96"/>
      <c r="AT128" s="96"/>
      <c r="AU128" s="96"/>
      <c r="AV128" s="96"/>
      <c r="AW128" s="137"/>
      <c r="AX128" s="100"/>
      <c r="AY128" s="100"/>
    </row>
    <row r="129" spans="1:51" s="139" customFormat="1">
      <c r="A129" s="35"/>
      <c r="B129" s="13" t="s">
        <v>117</v>
      </c>
      <c r="C129" s="19"/>
      <c r="D129" s="19"/>
      <c r="E129" s="43"/>
      <c r="F129" s="131"/>
      <c r="G129" s="131"/>
      <c r="H129" s="131"/>
      <c r="I129" s="73"/>
      <c r="J129" s="131"/>
      <c r="K129" s="244"/>
      <c r="L129" s="132"/>
      <c r="M129" s="132"/>
      <c r="N129" s="131"/>
      <c r="O129" s="133"/>
      <c r="P129" s="133"/>
      <c r="Q129" s="997"/>
      <c r="R129" s="997"/>
      <c r="S129" s="243"/>
      <c r="T129" s="136"/>
      <c r="U129" s="136"/>
      <c r="V129" s="98"/>
      <c r="W129" s="99"/>
      <c r="X129" s="23"/>
      <c r="Y129" s="16"/>
      <c r="Z129" s="136"/>
      <c r="AA129" s="98"/>
      <c r="AB129" s="915"/>
      <c r="AC129" s="916"/>
      <c r="AD129" s="917"/>
      <c r="AE129" s="918">
        <v>122</v>
      </c>
      <c r="AF129" s="918"/>
      <c r="AG129" s="919"/>
      <c r="AH129" s="919"/>
      <c r="AI129" s="919"/>
      <c r="AJ129" s="919"/>
      <c r="AK129" s="919"/>
      <c r="AL129" s="919"/>
      <c r="AM129" s="913"/>
      <c r="AN129" s="913"/>
      <c r="AO129" s="913"/>
      <c r="AP129" s="96"/>
      <c r="AQ129" s="96"/>
      <c r="AR129" s="96"/>
      <c r="AS129" s="96"/>
      <c r="AT129" s="96"/>
      <c r="AU129" s="96"/>
      <c r="AV129" s="96"/>
      <c r="AW129" s="137"/>
      <c r="AX129" s="100"/>
      <c r="AY129" s="100"/>
    </row>
    <row r="130" spans="1:51" s="139" customFormat="1">
      <c r="A130" s="35"/>
      <c r="B130" s="1049" t="s">
        <v>96</v>
      </c>
      <c r="C130" s="1049"/>
      <c r="D130" s="1049"/>
      <c r="E130" s="1050"/>
      <c r="F130" s="131">
        <v>1300000000</v>
      </c>
      <c r="G130" s="131">
        <v>1245850000</v>
      </c>
      <c r="H130" s="131">
        <v>1157130000</v>
      </c>
      <c r="I130" s="22">
        <f>H130/G130</f>
        <v>0.92878757474816387</v>
      </c>
      <c r="J130" s="8">
        <f>F130-H130</f>
        <v>142870000</v>
      </c>
      <c r="K130" s="244" t="s">
        <v>629</v>
      </c>
      <c r="L130" s="132"/>
      <c r="M130" s="132"/>
      <c r="N130" s="131">
        <v>120</v>
      </c>
      <c r="O130" s="133">
        <v>43228</v>
      </c>
      <c r="P130" s="133">
        <v>43347</v>
      </c>
      <c r="Q130" s="997">
        <v>100</v>
      </c>
      <c r="R130" s="997">
        <v>100</v>
      </c>
      <c r="S130" s="243"/>
      <c r="T130" s="136">
        <v>1</v>
      </c>
      <c r="U130" s="136">
        <v>1300000000</v>
      </c>
      <c r="V130" s="98"/>
      <c r="W130" s="99"/>
      <c r="X130" s="23"/>
      <c r="Y130" s="16"/>
      <c r="Z130" s="136">
        <v>1</v>
      </c>
      <c r="AA130" s="98"/>
      <c r="AB130" s="915"/>
      <c r="AC130" s="916"/>
      <c r="AD130" s="917"/>
      <c r="AE130" s="918">
        <v>123</v>
      </c>
      <c r="AF130" s="918"/>
      <c r="AG130" s="919">
        <v>1</v>
      </c>
      <c r="AH130" s="919"/>
      <c r="AI130" s="919"/>
      <c r="AJ130" s="919"/>
      <c r="AK130" s="919"/>
      <c r="AL130" s="919"/>
      <c r="AM130" s="913"/>
      <c r="AN130" s="913"/>
      <c r="AO130" s="913"/>
      <c r="AP130" s="96"/>
      <c r="AQ130" s="96"/>
      <c r="AR130" s="96"/>
      <c r="AS130" s="96"/>
      <c r="AT130" s="96"/>
      <c r="AU130" s="96"/>
      <c r="AV130" s="96"/>
      <c r="AW130" s="137"/>
      <c r="AX130" s="100"/>
      <c r="AY130" s="100"/>
    </row>
    <row r="131" spans="1:51" s="139" customFormat="1">
      <c r="A131" s="35"/>
      <c r="B131" s="13" t="s">
        <v>118</v>
      </c>
      <c r="C131" s="19"/>
      <c r="D131" s="19"/>
      <c r="E131" s="43"/>
      <c r="F131" s="131"/>
      <c r="G131" s="131"/>
      <c r="H131" s="131"/>
      <c r="I131" s="73"/>
      <c r="J131" s="131"/>
      <c r="K131" s="244"/>
      <c r="L131" s="132"/>
      <c r="M131" s="132"/>
      <c r="N131" s="131"/>
      <c r="O131" s="133"/>
      <c r="P131" s="133"/>
      <c r="Q131" s="997"/>
      <c r="R131" s="997"/>
      <c r="S131" s="243"/>
      <c r="T131" s="136"/>
      <c r="U131" s="136"/>
      <c r="V131" s="98"/>
      <c r="W131" s="99"/>
      <c r="X131" s="23"/>
      <c r="Y131" s="16"/>
      <c r="Z131" s="136"/>
      <c r="AA131" s="98"/>
      <c r="AB131" s="915"/>
      <c r="AC131" s="916"/>
      <c r="AD131" s="917"/>
      <c r="AE131" s="918">
        <v>124</v>
      </c>
      <c r="AF131" s="918"/>
      <c r="AG131" s="919"/>
      <c r="AH131" s="919"/>
      <c r="AI131" s="919"/>
      <c r="AJ131" s="919"/>
      <c r="AK131" s="919"/>
      <c r="AL131" s="919"/>
      <c r="AM131" s="913"/>
      <c r="AN131" s="913"/>
      <c r="AO131" s="913"/>
      <c r="AP131" s="96"/>
      <c r="AQ131" s="96"/>
      <c r="AR131" s="96"/>
      <c r="AS131" s="96"/>
      <c r="AT131" s="96"/>
      <c r="AU131" s="96"/>
      <c r="AV131" s="96"/>
      <c r="AW131" s="137"/>
      <c r="AX131" s="100"/>
      <c r="AY131" s="100"/>
    </row>
    <row r="132" spans="1:51" s="137" customFormat="1" ht="30">
      <c r="A132" s="35"/>
      <c r="B132" s="1049" t="s">
        <v>96</v>
      </c>
      <c r="C132" s="1049"/>
      <c r="D132" s="1049"/>
      <c r="E132" s="1050"/>
      <c r="F132" s="131">
        <v>1095109500</v>
      </c>
      <c r="G132" s="131">
        <v>1041990000</v>
      </c>
      <c r="H132" s="131">
        <v>931920000</v>
      </c>
      <c r="I132" s="73">
        <f>H132/G132</f>
        <v>0.89436558892119888</v>
      </c>
      <c r="J132" s="131">
        <f>F132-H132</f>
        <v>163189500</v>
      </c>
      <c r="K132" s="244" t="s">
        <v>479</v>
      </c>
      <c r="L132" s="132" t="s">
        <v>480</v>
      </c>
      <c r="M132" s="132"/>
      <c r="N132" s="131">
        <v>120</v>
      </c>
      <c r="O132" s="133">
        <v>43182</v>
      </c>
      <c r="P132" s="133">
        <v>43301</v>
      </c>
      <c r="Q132" s="997">
        <v>100</v>
      </c>
      <c r="R132" s="997">
        <v>100</v>
      </c>
      <c r="S132" s="243"/>
      <c r="T132" s="136">
        <v>1</v>
      </c>
      <c r="U132" s="136">
        <v>1095109500</v>
      </c>
      <c r="V132" s="98"/>
      <c r="W132" s="99"/>
      <c r="X132" s="23"/>
      <c r="Y132" s="16"/>
      <c r="Z132" s="136">
        <v>1</v>
      </c>
      <c r="AA132" s="98"/>
      <c r="AB132" s="915"/>
      <c r="AC132" s="916"/>
      <c r="AD132" s="917"/>
      <c r="AE132" s="918">
        <v>125</v>
      </c>
      <c r="AF132" s="918"/>
      <c r="AG132" s="919">
        <v>1</v>
      </c>
      <c r="AH132" s="919"/>
      <c r="AI132" s="919"/>
      <c r="AJ132" s="919"/>
      <c r="AK132" s="919"/>
      <c r="AL132" s="919"/>
      <c r="AM132" s="913"/>
      <c r="AN132" s="913"/>
      <c r="AO132" s="913"/>
      <c r="AP132" s="96"/>
      <c r="AQ132" s="96"/>
      <c r="AR132" s="96"/>
      <c r="AS132" s="96"/>
      <c r="AT132" s="96"/>
      <c r="AU132" s="96"/>
      <c r="AV132" s="96"/>
      <c r="AX132" s="100"/>
      <c r="AY132" s="100"/>
    </row>
    <row r="133" spans="1:51" s="137" customFormat="1">
      <c r="A133" s="35"/>
      <c r="B133" s="13" t="s">
        <v>119</v>
      </c>
      <c r="C133" s="19"/>
      <c r="D133" s="19"/>
      <c r="E133" s="43"/>
      <c r="F133" s="131"/>
      <c r="G133" s="131"/>
      <c r="H133" s="131"/>
      <c r="I133" s="73"/>
      <c r="J133" s="131"/>
      <c r="K133" s="244"/>
      <c r="L133" s="132"/>
      <c r="M133" s="132"/>
      <c r="N133" s="131"/>
      <c r="O133" s="133"/>
      <c r="P133" s="133"/>
      <c r="Q133" s="997"/>
      <c r="R133" s="997"/>
      <c r="S133" s="243"/>
      <c r="T133" s="136"/>
      <c r="U133" s="136"/>
      <c r="V133" s="98"/>
      <c r="W133" s="99"/>
      <c r="X133" s="23"/>
      <c r="Y133" s="16"/>
      <c r="Z133" s="136"/>
      <c r="AA133" s="98"/>
      <c r="AB133" s="915"/>
      <c r="AC133" s="916"/>
      <c r="AD133" s="917"/>
      <c r="AE133" s="918">
        <v>126</v>
      </c>
      <c r="AF133" s="918"/>
      <c r="AG133" s="919"/>
      <c r="AH133" s="919"/>
      <c r="AI133" s="919"/>
      <c r="AJ133" s="919"/>
      <c r="AK133" s="919"/>
      <c r="AL133" s="919"/>
      <c r="AM133" s="913"/>
      <c r="AN133" s="913"/>
      <c r="AO133" s="913"/>
      <c r="AP133" s="96"/>
      <c r="AQ133" s="96"/>
      <c r="AR133" s="96"/>
      <c r="AS133" s="96"/>
      <c r="AT133" s="96"/>
      <c r="AU133" s="96"/>
      <c r="AV133" s="96"/>
      <c r="AX133" s="100"/>
      <c r="AY133" s="100"/>
    </row>
    <row r="134" spans="1:51" s="137" customFormat="1" ht="45">
      <c r="A134" s="35"/>
      <c r="B134" s="1049" t="s">
        <v>96</v>
      </c>
      <c r="C134" s="1049"/>
      <c r="D134" s="1049"/>
      <c r="E134" s="1050"/>
      <c r="F134" s="131">
        <v>1047183000</v>
      </c>
      <c r="G134" s="131">
        <v>991360000</v>
      </c>
      <c r="H134" s="131">
        <v>880600000</v>
      </c>
      <c r="I134" s="73">
        <f>H134/G134</f>
        <v>0.88827469335054876</v>
      </c>
      <c r="J134" s="131">
        <f>F134-H134</f>
        <v>166583000</v>
      </c>
      <c r="K134" s="244" t="s">
        <v>520</v>
      </c>
      <c r="L134" s="132" t="s">
        <v>521</v>
      </c>
      <c r="M134" s="132"/>
      <c r="N134" s="131">
        <v>120</v>
      </c>
      <c r="O134" s="142">
        <v>43186</v>
      </c>
      <c r="P134" s="133">
        <v>43305</v>
      </c>
      <c r="Q134" s="997">
        <v>100</v>
      </c>
      <c r="R134" s="997">
        <v>100</v>
      </c>
      <c r="S134" s="243"/>
      <c r="T134" s="136">
        <v>1</v>
      </c>
      <c r="U134" s="136">
        <v>1047183000</v>
      </c>
      <c r="V134" s="98"/>
      <c r="W134" s="99"/>
      <c r="X134" s="23"/>
      <c r="Y134" s="16"/>
      <c r="Z134" s="136">
        <v>1</v>
      </c>
      <c r="AA134" s="98"/>
      <c r="AB134" s="915"/>
      <c r="AC134" s="916"/>
      <c r="AD134" s="917"/>
      <c r="AE134" s="918">
        <v>127</v>
      </c>
      <c r="AF134" s="918"/>
      <c r="AG134" s="919">
        <v>1</v>
      </c>
      <c r="AH134" s="919"/>
      <c r="AI134" s="919"/>
      <c r="AJ134" s="919"/>
      <c r="AK134" s="919"/>
      <c r="AL134" s="919"/>
      <c r="AM134" s="913"/>
      <c r="AN134" s="913"/>
      <c r="AO134" s="913"/>
      <c r="AP134" s="96"/>
      <c r="AQ134" s="96"/>
      <c r="AR134" s="96"/>
      <c r="AS134" s="96"/>
      <c r="AT134" s="96"/>
      <c r="AU134" s="96"/>
      <c r="AV134" s="96"/>
      <c r="AX134" s="100"/>
      <c r="AY134" s="100"/>
    </row>
    <row r="135" spans="1:51" s="137" customFormat="1">
      <c r="A135" s="35"/>
      <c r="B135" s="13" t="s">
        <v>120</v>
      </c>
      <c r="C135" s="19"/>
      <c r="D135" s="19"/>
      <c r="E135" s="43"/>
      <c r="F135" s="131"/>
      <c r="G135" s="131"/>
      <c r="H135" s="131"/>
      <c r="I135" s="73"/>
      <c r="J135" s="131"/>
      <c r="K135" s="244"/>
      <c r="L135" s="132"/>
      <c r="M135" s="132"/>
      <c r="N135" s="131"/>
      <c r="O135" s="133"/>
      <c r="P135" s="133"/>
      <c r="Q135" s="997"/>
      <c r="R135" s="997"/>
      <c r="S135" s="243"/>
      <c r="T135" s="136"/>
      <c r="U135" s="136"/>
      <c r="V135" s="98"/>
      <c r="W135" s="99"/>
      <c r="X135" s="23"/>
      <c r="Y135" s="16"/>
      <c r="Z135" s="136"/>
      <c r="AA135" s="98"/>
      <c r="AB135" s="915"/>
      <c r="AC135" s="916"/>
      <c r="AD135" s="917"/>
      <c r="AE135" s="918">
        <v>128</v>
      </c>
      <c r="AF135" s="918"/>
      <c r="AG135" s="919"/>
      <c r="AH135" s="919"/>
      <c r="AI135" s="919"/>
      <c r="AJ135" s="919"/>
      <c r="AK135" s="919"/>
      <c r="AL135" s="919"/>
      <c r="AM135" s="913"/>
      <c r="AN135" s="913"/>
      <c r="AO135" s="913"/>
      <c r="AP135" s="96"/>
      <c r="AQ135" s="96"/>
      <c r="AR135" s="96"/>
      <c r="AS135" s="96"/>
      <c r="AT135" s="96"/>
      <c r="AU135" s="96"/>
      <c r="AV135" s="96"/>
      <c r="AX135" s="100"/>
      <c r="AY135" s="100"/>
    </row>
    <row r="136" spans="1:51" s="137" customFormat="1">
      <c r="A136" s="35"/>
      <c r="B136" s="1049" t="s">
        <v>96</v>
      </c>
      <c r="C136" s="1049"/>
      <c r="D136" s="1049"/>
      <c r="E136" s="1050"/>
      <c r="F136" s="131">
        <v>1047183000</v>
      </c>
      <c r="G136" s="131">
        <v>990070000</v>
      </c>
      <c r="H136" s="131">
        <v>895422000</v>
      </c>
      <c r="I136" s="22">
        <f>H136/G136</f>
        <v>0.90440271899966673</v>
      </c>
      <c r="J136" s="8">
        <f>F136-H136</f>
        <v>151761000</v>
      </c>
      <c r="K136" s="244" t="s">
        <v>628</v>
      </c>
      <c r="L136" s="132"/>
      <c r="M136" s="132"/>
      <c r="N136" s="131">
        <v>120</v>
      </c>
      <c r="O136" s="133">
        <v>43228</v>
      </c>
      <c r="P136" s="133">
        <v>43347</v>
      </c>
      <c r="Q136" s="997">
        <v>100</v>
      </c>
      <c r="R136" s="997">
        <v>100</v>
      </c>
      <c r="S136" s="243"/>
      <c r="T136" s="136">
        <v>1</v>
      </c>
      <c r="U136" s="136">
        <v>1047183000</v>
      </c>
      <c r="V136" s="98"/>
      <c r="W136" s="99"/>
      <c r="X136" s="23"/>
      <c r="Y136" s="16"/>
      <c r="Z136" s="136">
        <v>1</v>
      </c>
      <c r="AA136" s="98"/>
      <c r="AB136" s="915"/>
      <c r="AC136" s="916"/>
      <c r="AD136" s="917"/>
      <c r="AE136" s="918">
        <v>129</v>
      </c>
      <c r="AF136" s="918"/>
      <c r="AG136" s="919">
        <v>1</v>
      </c>
      <c r="AH136" s="919"/>
      <c r="AI136" s="919"/>
      <c r="AJ136" s="919"/>
      <c r="AK136" s="919"/>
      <c r="AL136" s="919"/>
      <c r="AM136" s="913"/>
      <c r="AN136" s="913"/>
      <c r="AO136" s="913"/>
      <c r="AP136" s="96"/>
      <c r="AQ136" s="96"/>
      <c r="AR136" s="96"/>
      <c r="AS136" s="96"/>
      <c r="AT136" s="96"/>
      <c r="AU136" s="96"/>
      <c r="AV136" s="96"/>
      <c r="AX136" s="100"/>
      <c r="AY136" s="100"/>
    </row>
    <row r="137" spans="1:51" s="137" customFormat="1">
      <c r="A137" s="35"/>
      <c r="B137" s="13" t="s">
        <v>121</v>
      </c>
      <c r="C137" s="19"/>
      <c r="D137" s="19"/>
      <c r="E137" s="43"/>
      <c r="F137" s="131"/>
      <c r="G137" s="131"/>
      <c r="H137" s="131"/>
      <c r="I137" s="73"/>
      <c r="J137" s="131"/>
      <c r="K137" s="244"/>
      <c r="L137" s="132"/>
      <c r="M137" s="132"/>
      <c r="N137" s="131"/>
      <c r="O137" s="133"/>
      <c r="P137" s="133"/>
      <c r="Q137" s="997"/>
      <c r="R137" s="997"/>
      <c r="S137" s="244"/>
      <c r="T137" s="136"/>
      <c r="U137" s="136"/>
      <c r="V137" s="98"/>
      <c r="W137" s="99"/>
      <c r="X137" s="23"/>
      <c r="Y137" s="16"/>
      <c r="Z137" s="136"/>
      <c r="AA137" s="98"/>
      <c r="AB137" s="915"/>
      <c r="AC137" s="916"/>
      <c r="AD137" s="917"/>
      <c r="AE137" s="918">
        <v>130</v>
      </c>
      <c r="AF137" s="918"/>
      <c r="AG137" s="919"/>
      <c r="AH137" s="919"/>
      <c r="AI137" s="919"/>
      <c r="AJ137" s="919"/>
      <c r="AK137" s="919"/>
      <c r="AL137" s="919"/>
      <c r="AM137" s="913"/>
      <c r="AN137" s="913"/>
      <c r="AO137" s="913"/>
      <c r="AP137" s="96"/>
      <c r="AQ137" s="96"/>
      <c r="AR137" s="96"/>
      <c r="AS137" s="96"/>
      <c r="AT137" s="96"/>
      <c r="AU137" s="96"/>
      <c r="AV137" s="96"/>
      <c r="AX137" s="100"/>
      <c r="AY137" s="100"/>
    </row>
    <row r="138" spans="1:51" s="137" customFormat="1">
      <c r="A138" s="35"/>
      <c r="B138" s="1049" t="s">
        <v>96</v>
      </c>
      <c r="C138" s="1049"/>
      <c r="D138" s="1049"/>
      <c r="E138" s="1050"/>
      <c r="F138" s="131">
        <v>1300000000</v>
      </c>
      <c r="G138" s="131">
        <v>1227370000</v>
      </c>
      <c r="H138" s="131">
        <v>1136800000</v>
      </c>
      <c r="I138" s="22">
        <f>H138/G138</f>
        <v>0.92620807091586077</v>
      </c>
      <c r="J138" s="8">
        <f>F138-H138</f>
        <v>163200000</v>
      </c>
      <c r="K138" s="521" t="s">
        <v>685</v>
      </c>
      <c r="L138" s="132"/>
      <c r="M138" s="132"/>
      <c r="N138" s="131">
        <v>120</v>
      </c>
      <c r="O138" s="133">
        <v>43228</v>
      </c>
      <c r="P138" s="133">
        <v>43347</v>
      </c>
      <c r="Q138" s="997">
        <v>100</v>
      </c>
      <c r="R138" s="997">
        <v>100</v>
      </c>
      <c r="S138" s="243"/>
      <c r="T138" s="136">
        <v>1</v>
      </c>
      <c r="U138" s="136">
        <v>1300000000</v>
      </c>
      <c r="V138" s="98"/>
      <c r="W138" s="99"/>
      <c r="X138" s="23"/>
      <c r="Y138" s="16"/>
      <c r="Z138" s="136">
        <v>1</v>
      </c>
      <c r="AA138" s="98"/>
      <c r="AB138" s="915"/>
      <c r="AC138" s="916"/>
      <c r="AD138" s="917"/>
      <c r="AE138" s="918">
        <v>131</v>
      </c>
      <c r="AF138" s="918"/>
      <c r="AG138" s="919">
        <v>1</v>
      </c>
      <c r="AH138" s="919"/>
      <c r="AI138" s="919"/>
      <c r="AJ138" s="919"/>
      <c r="AK138" s="919"/>
      <c r="AL138" s="919"/>
      <c r="AM138" s="913"/>
      <c r="AN138" s="913"/>
      <c r="AO138" s="913"/>
      <c r="AP138" s="96"/>
      <c r="AQ138" s="96"/>
      <c r="AR138" s="96"/>
      <c r="AS138" s="96"/>
      <c r="AT138" s="96"/>
      <c r="AU138" s="96"/>
      <c r="AV138" s="96"/>
      <c r="AX138" s="100"/>
      <c r="AY138" s="100"/>
    </row>
    <row r="139" spans="1:51" s="137" customFormat="1">
      <c r="A139" s="35"/>
      <c r="B139" s="13" t="s">
        <v>122</v>
      </c>
      <c r="C139" s="19"/>
      <c r="D139" s="19"/>
      <c r="E139" s="43"/>
      <c r="F139" s="131"/>
      <c r="G139" s="131"/>
      <c r="H139" s="131"/>
      <c r="I139" s="73"/>
      <c r="J139" s="131"/>
      <c r="K139" s="244"/>
      <c r="L139" s="132"/>
      <c r="M139" s="132"/>
      <c r="N139" s="131"/>
      <c r="O139" s="133"/>
      <c r="P139" s="133"/>
      <c r="Q139" s="997"/>
      <c r="R139" s="997"/>
      <c r="S139" s="243"/>
      <c r="T139" s="136"/>
      <c r="U139" s="136"/>
      <c r="V139" s="98"/>
      <c r="W139" s="99"/>
      <c r="X139" s="23"/>
      <c r="Y139" s="16"/>
      <c r="Z139" s="136"/>
      <c r="AA139" s="98"/>
      <c r="AB139" s="915"/>
      <c r="AC139" s="916"/>
      <c r="AD139" s="917"/>
      <c r="AE139" s="918">
        <v>132</v>
      </c>
      <c r="AF139" s="918"/>
      <c r="AG139" s="919"/>
      <c r="AH139" s="919"/>
      <c r="AI139" s="919"/>
      <c r="AJ139" s="919"/>
      <c r="AK139" s="919"/>
      <c r="AL139" s="919"/>
      <c r="AM139" s="913"/>
      <c r="AN139" s="913"/>
      <c r="AO139" s="913"/>
      <c r="AP139" s="96"/>
      <c r="AQ139" s="96"/>
      <c r="AR139" s="96"/>
      <c r="AS139" s="96"/>
      <c r="AT139" s="96"/>
      <c r="AU139" s="96"/>
      <c r="AV139" s="96"/>
      <c r="AX139" s="100"/>
      <c r="AY139" s="100"/>
    </row>
    <row r="140" spans="1:51" s="137" customFormat="1">
      <c r="A140" s="35"/>
      <c r="B140" s="1049" t="s">
        <v>96</v>
      </c>
      <c r="C140" s="1049"/>
      <c r="D140" s="1049"/>
      <c r="E140" s="1050"/>
      <c r="F140" s="131">
        <v>1047183000</v>
      </c>
      <c r="G140" s="131">
        <v>1000590000</v>
      </c>
      <c r="H140" s="131">
        <v>915000000</v>
      </c>
      <c r="I140" s="22">
        <f>H140/G140</f>
        <v>0.91446046832368899</v>
      </c>
      <c r="J140" s="8">
        <f>F140-H140</f>
        <v>132183000</v>
      </c>
      <c r="K140" s="735" t="s">
        <v>787</v>
      </c>
      <c r="L140" s="132"/>
      <c r="M140" s="132"/>
      <c r="N140" s="131">
        <v>120</v>
      </c>
      <c r="O140" s="736">
        <v>43250</v>
      </c>
      <c r="P140" s="133">
        <v>43369</v>
      </c>
      <c r="Q140" s="997">
        <v>99.15</v>
      </c>
      <c r="R140" s="997">
        <v>98.95</v>
      </c>
      <c r="S140" s="243"/>
      <c r="T140" s="136">
        <v>1</v>
      </c>
      <c r="U140" s="136">
        <v>1047183000</v>
      </c>
      <c r="V140" s="98"/>
      <c r="W140" s="99"/>
      <c r="X140" s="23"/>
      <c r="Y140" s="16"/>
      <c r="Z140" s="136">
        <v>1</v>
      </c>
      <c r="AA140" s="98"/>
      <c r="AB140" s="915"/>
      <c r="AC140" s="916"/>
      <c r="AD140" s="917"/>
      <c r="AE140" s="918">
        <v>133</v>
      </c>
      <c r="AF140" s="918"/>
      <c r="AG140" s="919">
        <v>1</v>
      </c>
      <c r="AH140" s="919"/>
      <c r="AI140" s="919"/>
      <c r="AJ140" s="919"/>
      <c r="AK140" s="919"/>
      <c r="AL140" s="919"/>
      <c r="AM140" s="913"/>
      <c r="AN140" s="913"/>
      <c r="AO140" s="913"/>
      <c r="AP140" s="96"/>
      <c r="AQ140" s="96"/>
      <c r="AR140" s="96"/>
      <c r="AS140" s="96"/>
      <c r="AT140" s="96"/>
      <c r="AU140" s="96"/>
      <c r="AV140" s="96"/>
      <c r="AX140" s="100"/>
      <c r="AY140" s="100"/>
    </row>
    <row r="141" spans="1:51" s="137" customFormat="1">
      <c r="A141" s="35"/>
      <c r="B141" s="13" t="s">
        <v>123</v>
      </c>
      <c r="C141" s="19"/>
      <c r="D141" s="19"/>
      <c r="E141" s="43"/>
      <c r="F141" s="131"/>
      <c r="G141" s="131"/>
      <c r="H141" s="131"/>
      <c r="I141" s="73"/>
      <c r="J141" s="131"/>
      <c r="K141" s="244"/>
      <c r="L141" s="132"/>
      <c r="M141" s="132"/>
      <c r="N141" s="131"/>
      <c r="O141" s="133"/>
      <c r="P141" s="133"/>
      <c r="Q141" s="997"/>
      <c r="R141" s="997"/>
      <c r="S141" s="243"/>
      <c r="T141" s="136"/>
      <c r="U141" s="136"/>
      <c r="V141" s="98"/>
      <c r="W141" s="99"/>
      <c r="X141" s="23"/>
      <c r="Y141" s="16"/>
      <c r="Z141" s="136"/>
      <c r="AA141" s="98"/>
      <c r="AB141" s="915"/>
      <c r="AC141" s="916"/>
      <c r="AD141" s="917"/>
      <c r="AE141" s="918">
        <v>134</v>
      </c>
      <c r="AF141" s="918"/>
      <c r="AG141" s="919"/>
      <c r="AH141" s="919"/>
      <c r="AI141" s="919"/>
      <c r="AJ141" s="919"/>
      <c r="AK141" s="919"/>
      <c r="AL141" s="919"/>
      <c r="AM141" s="913"/>
      <c r="AN141" s="913"/>
      <c r="AO141" s="913"/>
      <c r="AP141" s="96"/>
      <c r="AQ141" s="96"/>
      <c r="AR141" s="96"/>
      <c r="AS141" s="96"/>
      <c r="AT141" s="96"/>
      <c r="AU141" s="96"/>
      <c r="AV141" s="96"/>
      <c r="AX141" s="100"/>
      <c r="AY141" s="100"/>
    </row>
    <row r="142" spans="1:51" s="137" customFormat="1" ht="45">
      <c r="A142" s="35"/>
      <c r="B142" s="1049" t="s">
        <v>96</v>
      </c>
      <c r="C142" s="1049"/>
      <c r="D142" s="1049"/>
      <c r="E142" s="1050"/>
      <c r="F142" s="131">
        <v>1047183000</v>
      </c>
      <c r="G142" s="131">
        <v>997560000</v>
      </c>
      <c r="H142" s="131">
        <v>889100000</v>
      </c>
      <c r="I142" s="73">
        <f>H142/G142</f>
        <v>0.89127471029311522</v>
      </c>
      <c r="J142" s="131">
        <f>F142-H142</f>
        <v>158083000</v>
      </c>
      <c r="K142" s="244" t="s">
        <v>518</v>
      </c>
      <c r="L142" s="132" t="s">
        <v>519</v>
      </c>
      <c r="M142" s="520" t="s">
        <v>775</v>
      </c>
      <c r="N142" s="131">
        <v>120</v>
      </c>
      <c r="O142" s="143">
        <v>43186</v>
      </c>
      <c r="P142" s="144">
        <v>43305</v>
      </c>
      <c r="Q142" s="997">
        <v>100</v>
      </c>
      <c r="R142" s="997">
        <v>100</v>
      </c>
      <c r="S142" s="244"/>
      <c r="T142" s="136">
        <v>1</v>
      </c>
      <c r="U142" s="136">
        <v>1047183000</v>
      </c>
      <c r="V142" s="98"/>
      <c r="W142" s="99"/>
      <c r="X142" s="23"/>
      <c r="Y142" s="16"/>
      <c r="Z142" s="136">
        <v>1</v>
      </c>
      <c r="AA142" s="98"/>
      <c r="AB142" s="915"/>
      <c r="AC142" s="916"/>
      <c r="AD142" s="917"/>
      <c r="AE142" s="918">
        <v>135</v>
      </c>
      <c r="AF142" s="918"/>
      <c r="AG142" s="919">
        <v>1</v>
      </c>
      <c r="AH142" s="919"/>
      <c r="AI142" s="919"/>
      <c r="AJ142" s="919"/>
      <c r="AK142" s="919"/>
      <c r="AL142" s="919"/>
      <c r="AM142" s="913"/>
      <c r="AN142" s="913"/>
      <c r="AO142" s="913"/>
      <c r="AP142" s="96"/>
      <c r="AQ142" s="96"/>
      <c r="AR142" s="96"/>
      <c r="AS142" s="96"/>
      <c r="AT142" s="96"/>
      <c r="AU142" s="96"/>
      <c r="AV142" s="96"/>
      <c r="AX142" s="100"/>
      <c r="AY142" s="100"/>
    </row>
    <row r="143" spans="1:51" s="137" customFormat="1">
      <c r="A143" s="35"/>
      <c r="B143" s="13" t="s">
        <v>124</v>
      </c>
      <c r="C143" s="19"/>
      <c r="D143" s="19"/>
      <c r="E143" s="43"/>
      <c r="F143" s="131"/>
      <c r="G143" s="131"/>
      <c r="H143" s="131"/>
      <c r="I143" s="73"/>
      <c r="J143" s="131"/>
      <c r="K143" s="244"/>
      <c r="L143" s="132"/>
      <c r="M143" s="477"/>
      <c r="N143" s="131"/>
      <c r="O143" s="133"/>
      <c r="P143" s="133"/>
      <c r="Q143" s="997"/>
      <c r="R143" s="997"/>
      <c r="S143" s="243"/>
      <c r="T143" s="136"/>
      <c r="U143" s="136"/>
      <c r="V143" s="98"/>
      <c r="W143" s="99"/>
      <c r="X143" s="23"/>
      <c r="Y143" s="16"/>
      <c r="Z143" s="136"/>
      <c r="AA143" s="98"/>
      <c r="AB143" s="915"/>
      <c r="AC143" s="916"/>
      <c r="AD143" s="917"/>
      <c r="AE143" s="918">
        <v>136</v>
      </c>
      <c r="AF143" s="918"/>
      <c r="AG143" s="919"/>
      <c r="AH143" s="919"/>
      <c r="AI143" s="919"/>
      <c r="AJ143" s="919"/>
      <c r="AK143" s="919"/>
      <c r="AL143" s="919"/>
      <c r="AM143" s="913"/>
      <c r="AN143" s="913"/>
      <c r="AO143" s="913"/>
      <c r="AP143" s="96"/>
      <c r="AQ143" s="96"/>
      <c r="AR143" s="96"/>
      <c r="AS143" s="96"/>
      <c r="AT143" s="96"/>
      <c r="AU143" s="96"/>
      <c r="AV143" s="96"/>
      <c r="AX143" s="100"/>
      <c r="AY143" s="100"/>
    </row>
    <row r="144" spans="1:51" s="137" customFormat="1" ht="30">
      <c r="A144" s="35"/>
      <c r="B144" s="1049" t="s">
        <v>96</v>
      </c>
      <c r="C144" s="1049"/>
      <c r="D144" s="1049"/>
      <c r="E144" s="1050"/>
      <c r="F144" s="131">
        <v>750000000</v>
      </c>
      <c r="G144" s="131">
        <v>715850000</v>
      </c>
      <c r="H144" s="131">
        <v>658671000</v>
      </c>
      <c r="I144" s="73">
        <f>H144/G144</f>
        <v>0.92012432772228814</v>
      </c>
      <c r="J144" s="131">
        <f>F144-H144</f>
        <v>91329000</v>
      </c>
      <c r="K144" s="244" t="s">
        <v>470</v>
      </c>
      <c r="L144" s="132" t="s">
        <v>471</v>
      </c>
      <c r="M144" s="477"/>
      <c r="N144" s="131">
        <v>120</v>
      </c>
      <c r="O144" s="133">
        <v>43168</v>
      </c>
      <c r="P144" s="133">
        <v>43287</v>
      </c>
      <c r="Q144" s="997">
        <v>100</v>
      </c>
      <c r="R144" s="997">
        <v>100</v>
      </c>
      <c r="S144" s="243"/>
      <c r="T144" s="136">
        <v>1</v>
      </c>
      <c r="U144" s="136">
        <v>750000000</v>
      </c>
      <c r="V144" s="98"/>
      <c r="W144" s="99"/>
      <c r="X144" s="23"/>
      <c r="Y144" s="16"/>
      <c r="Z144" s="136">
        <v>1</v>
      </c>
      <c r="AA144" s="98"/>
      <c r="AB144" s="915"/>
      <c r="AC144" s="916"/>
      <c r="AD144" s="917"/>
      <c r="AE144" s="918">
        <v>137</v>
      </c>
      <c r="AF144" s="918"/>
      <c r="AG144" s="919">
        <v>1</v>
      </c>
      <c r="AH144" s="919"/>
      <c r="AI144" s="919"/>
      <c r="AJ144" s="919"/>
      <c r="AK144" s="919"/>
      <c r="AL144" s="919"/>
      <c r="AM144" s="913"/>
      <c r="AN144" s="913"/>
      <c r="AO144" s="913"/>
      <c r="AP144" s="96"/>
      <c r="AQ144" s="96"/>
      <c r="AR144" s="96"/>
      <c r="AS144" s="96"/>
      <c r="AT144" s="96"/>
      <c r="AU144" s="96"/>
      <c r="AV144" s="96"/>
      <c r="AX144" s="100"/>
      <c r="AY144" s="100"/>
    </row>
    <row r="145" spans="1:51" s="137" customFormat="1">
      <c r="A145" s="35"/>
      <c r="B145" s="13" t="s">
        <v>125</v>
      </c>
      <c r="C145" s="19"/>
      <c r="D145" s="19"/>
      <c r="E145" s="43"/>
      <c r="F145" s="131"/>
      <c r="G145" s="131"/>
      <c r="H145" s="131"/>
      <c r="I145" s="73"/>
      <c r="J145" s="131"/>
      <c r="K145" s="244"/>
      <c r="L145" s="132"/>
      <c r="M145" s="477"/>
      <c r="N145" s="131"/>
      <c r="O145" s="133"/>
      <c r="P145" s="133"/>
      <c r="Q145" s="997"/>
      <c r="R145" s="997"/>
      <c r="S145" s="243"/>
      <c r="T145" s="136"/>
      <c r="U145" s="136"/>
      <c r="V145" s="98"/>
      <c r="W145" s="99"/>
      <c r="X145" s="23"/>
      <c r="Y145" s="16"/>
      <c r="Z145" s="136"/>
      <c r="AA145" s="98"/>
      <c r="AB145" s="915"/>
      <c r="AC145" s="916"/>
      <c r="AD145" s="917"/>
      <c r="AE145" s="918">
        <v>138</v>
      </c>
      <c r="AF145" s="918"/>
      <c r="AG145" s="919"/>
      <c r="AH145" s="919"/>
      <c r="AI145" s="919"/>
      <c r="AJ145" s="919"/>
      <c r="AK145" s="919"/>
      <c r="AL145" s="919"/>
      <c r="AM145" s="913"/>
      <c r="AN145" s="913"/>
      <c r="AO145" s="913"/>
      <c r="AP145" s="96"/>
      <c r="AQ145" s="96"/>
      <c r="AR145" s="96"/>
      <c r="AS145" s="96"/>
      <c r="AT145" s="96"/>
      <c r="AU145" s="96"/>
      <c r="AV145" s="96"/>
      <c r="AX145" s="100"/>
      <c r="AY145" s="100"/>
    </row>
    <row r="146" spans="1:51" s="137" customFormat="1">
      <c r="A146" s="35"/>
      <c r="B146" s="1049" t="s">
        <v>96</v>
      </c>
      <c r="C146" s="1049"/>
      <c r="D146" s="1049"/>
      <c r="E146" s="1050"/>
      <c r="F146" s="131">
        <v>1047183000</v>
      </c>
      <c r="G146" s="131">
        <v>990520000</v>
      </c>
      <c r="H146" s="131">
        <v>921085000</v>
      </c>
      <c r="I146" s="22">
        <f>H146/G146</f>
        <v>0.92990045632597018</v>
      </c>
      <c r="J146" s="8">
        <f>F146-H146</f>
        <v>126098000</v>
      </c>
      <c r="K146" s="244" t="s">
        <v>630</v>
      </c>
      <c r="L146" s="132"/>
      <c r="M146" s="477"/>
      <c r="N146" s="131">
        <v>120</v>
      </c>
      <c r="O146" s="133">
        <v>43228</v>
      </c>
      <c r="P146" s="133">
        <v>43347</v>
      </c>
      <c r="Q146" s="997">
        <v>100</v>
      </c>
      <c r="R146" s="997">
        <v>100</v>
      </c>
      <c r="S146" s="243"/>
      <c r="T146" s="136">
        <v>1</v>
      </c>
      <c r="U146" s="136">
        <v>1047183000</v>
      </c>
      <c r="V146" s="98"/>
      <c r="W146" s="99"/>
      <c r="X146" s="23"/>
      <c r="Y146" s="16"/>
      <c r="Z146" s="136">
        <v>1</v>
      </c>
      <c r="AA146" s="98"/>
      <c r="AB146" s="915"/>
      <c r="AC146" s="916"/>
      <c r="AD146" s="917"/>
      <c r="AE146" s="918">
        <v>139</v>
      </c>
      <c r="AF146" s="918"/>
      <c r="AG146" s="919">
        <v>1</v>
      </c>
      <c r="AH146" s="919"/>
      <c r="AI146" s="919"/>
      <c r="AJ146" s="919"/>
      <c r="AK146" s="919"/>
      <c r="AL146" s="919"/>
      <c r="AM146" s="913"/>
      <c r="AN146" s="913"/>
      <c r="AO146" s="913"/>
      <c r="AP146" s="96"/>
      <c r="AQ146" s="96"/>
      <c r="AR146" s="96"/>
      <c r="AS146" s="96"/>
      <c r="AT146" s="96"/>
      <c r="AU146" s="96"/>
      <c r="AV146" s="96"/>
      <c r="AX146" s="100"/>
      <c r="AY146" s="100"/>
    </row>
    <row r="147" spans="1:51" s="137" customFormat="1" ht="33" customHeight="1">
      <c r="A147" s="35"/>
      <c r="B147" s="1056" t="s">
        <v>126</v>
      </c>
      <c r="C147" s="1056"/>
      <c r="D147" s="1056"/>
      <c r="E147" s="1057"/>
      <c r="F147" s="131"/>
      <c r="G147" s="131"/>
      <c r="H147" s="145"/>
      <c r="I147" s="73"/>
      <c r="J147" s="131"/>
      <c r="K147" s="522"/>
      <c r="L147" s="132"/>
      <c r="M147" s="477"/>
      <c r="N147" s="131"/>
      <c r="O147" s="133"/>
      <c r="P147" s="133"/>
      <c r="Q147" s="997"/>
      <c r="R147" s="997"/>
      <c r="S147" s="245"/>
      <c r="T147" s="136"/>
      <c r="U147" s="136"/>
      <c r="V147" s="98"/>
      <c r="W147" s="99"/>
      <c r="X147" s="23"/>
      <c r="Y147" s="16"/>
      <c r="Z147" s="136"/>
      <c r="AA147" s="98"/>
      <c r="AB147" s="915"/>
      <c r="AC147" s="916"/>
      <c r="AD147" s="917"/>
      <c r="AE147" s="918">
        <v>140</v>
      </c>
      <c r="AF147" s="918"/>
      <c r="AG147" s="919"/>
      <c r="AH147" s="919"/>
      <c r="AI147" s="919"/>
      <c r="AJ147" s="919"/>
      <c r="AK147" s="919"/>
      <c r="AL147" s="919"/>
      <c r="AM147" s="913"/>
      <c r="AN147" s="913"/>
      <c r="AO147" s="913"/>
      <c r="AP147" s="96"/>
      <c r="AQ147" s="96"/>
      <c r="AR147" s="96"/>
      <c r="AS147" s="96"/>
      <c r="AT147" s="96"/>
      <c r="AU147" s="96"/>
      <c r="AV147" s="96"/>
      <c r="AX147" s="100"/>
      <c r="AY147" s="100"/>
    </row>
    <row r="148" spans="1:51" s="137" customFormat="1" ht="30">
      <c r="A148" s="35"/>
      <c r="B148" s="1049" t="s">
        <v>96</v>
      </c>
      <c r="C148" s="1049"/>
      <c r="D148" s="1049"/>
      <c r="E148" s="1050"/>
      <c r="F148" s="131">
        <v>750000000</v>
      </c>
      <c r="G148" s="131">
        <v>713730000</v>
      </c>
      <c r="H148" s="131">
        <v>667330000</v>
      </c>
      <c r="I148" s="73">
        <f>H148/G148</f>
        <v>0.93498942177013722</v>
      </c>
      <c r="J148" s="131">
        <f>F148-H148</f>
        <v>82670000</v>
      </c>
      <c r="K148" s="523" t="s">
        <v>466</v>
      </c>
      <c r="L148" s="132" t="s">
        <v>467</v>
      </c>
      <c r="M148" s="477"/>
      <c r="N148" s="131">
        <v>120</v>
      </c>
      <c r="O148" s="133">
        <v>43168</v>
      </c>
      <c r="P148" s="133">
        <v>43287</v>
      </c>
      <c r="Q148" s="997">
        <v>100</v>
      </c>
      <c r="R148" s="997">
        <v>100</v>
      </c>
      <c r="S148" s="243"/>
      <c r="T148" s="136">
        <v>1</v>
      </c>
      <c r="U148" s="136">
        <v>750000000</v>
      </c>
      <c r="V148" s="98"/>
      <c r="W148" s="99"/>
      <c r="X148" s="23"/>
      <c r="Y148" s="16"/>
      <c r="Z148" s="136">
        <v>1</v>
      </c>
      <c r="AA148" s="98"/>
      <c r="AB148" s="915"/>
      <c r="AC148" s="916"/>
      <c r="AD148" s="917"/>
      <c r="AE148" s="918">
        <v>141</v>
      </c>
      <c r="AF148" s="918"/>
      <c r="AG148" s="919">
        <v>1</v>
      </c>
      <c r="AH148" s="919"/>
      <c r="AI148" s="919"/>
      <c r="AJ148" s="919"/>
      <c r="AK148" s="919"/>
      <c r="AL148" s="919"/>
      <c r="AM148" s="913"/>
      <c r="AN148" s="913"/>
      <c r="AO148" s="913"/>
      <c r="AP148" s="96"/>
      <c r="AQ148" s="96"/>
      <c r="AR148" s="96"/>
      <c r="AS148" s="96"/>
      <c r="AT148" s="96"/>
      <c r="AU148" s="96"/>
      <c r="AV148" s="96"/>
      <c r="AX148" s="100"/>
      <c r="AY148" s="100"/>
    </row>
    <row r="149" spans="1:51" s="137" customFormat="1">
      <c r="A149" s="35"/>
      <c r="B149" s="13" t="s">
        <v>127</v>
      </c>
      <c r="C149" s="19"/>
      <c r="D149" s="19"/>
      <c r="E149" s="43"/>
      <c r="F149" s="131"/>
      <c r="G149" s="131"/>
      <c r="H149" s="131"/>
      <c r="I149" s="73"/>
      <c r="J149" s="131"/>
      <c r="K149" s="523"/>
      <c r="L149" s="132"/>
      <c r="M149" s="477"/>
      <c r="N149" s="131"/>
      <c r="O149" s="133"/>
      <c r="P149" s="133"/>
      <c r="Q149" s="997"/>
      <c r="R149" s="997"/>
      <c r="S149" s="243"/>
      <c r="T149" s="136"/>
      <c r="U149" s="136"/>
      <c r="V149" s="98"/>
      <c r="W149" s="99"/>
      <c r="X149" s="23"/>
      <c r="Y149" s="16"/>
      <c r="Z149" s="136"/>
      <c r="AA149" s="98"/>
      <c r="AB149" s="915"/>
      <c r="AC149" s="916"/>
      <c r="AD149" s="917"/>
      <c r="AE149" s="918">
        <v>142</v>
      </c>
      <c r="AF149" s="918"/>
      <c r="AG149" s="919"/>
      <c r="AH149" s="919"/>
      <c r="AI149" s="919"/>
      <c r="AJ149" s="919"/>
      <c r="AK149" s="919"/>
      <c r="AL149" s="919"/>
      <c r="AM149" s="913"/>
      <c r="AN149" s="913"/>
      <c r="AO149" s="913"/>
      <c r="AP149" s="96"/>
      <c r="AQ149" s="96"/>
      <c r="AR149" s="96"/>
      <c r="AS149" s="96"/>
      <c r="AT149" s="96"/>
      <c r="AU149" s="96"/>
      <c r="AV149" s="96"/>
      <c r="AX149" s="100"/>
      <c r="AY149" s="100"/>
    </row>
    <row r="150" spans="1:51" s="137" customFormat="1">
      <c r="A150" s="35"/>
      <c r="B150" s="13" t="s">
        <v>129</v>
      </c>
      <c r="C150" s="19"/>
      <c r="D150" s="19"/>
      <c r="E150" s="43"/>
      <c r="F150" s="131"/>
      <c r="G150" s="131"/>
      <c r="H150" s="131"/>
      <c r="I150" s="73"/>
      <c r="J150" s="131"/>
      <c r="K150" s="523"/>
      <c r="L150" s="132"/>
      <c r="M150" s="477"/>
      <c r="N150" s="131"/>
      <c r="O150" s="133"/>
      <c r="P150" s="133"/>
      <c r="Q150" s="997"/>
      <c r="R150" s="997"/>
      <c r="S150" s="243"/>
      <c r="T150" s="136"/>
      <c r="U150" s="136"/>
      <c r="V150" s="98"/>
      <c r="W150" s="99"/>
      <c r="X150" s="23"/>
      <c r="Y150" s="16"/>
      <c r="Z150" s="136"/>
      <c r="AA150" s="98"/>
      <c r="AB150" s="915"/>
      <c r="AC150" s="916"/>
      <c r="AD150" s="917"/>
      <c r="AE150" s="918">
        <v>143</v>
      </c>
      <c r="AF150" s="918"/>
      <c r="AG150" s="919"/>
      <c r="AH150" s="919"/>
      <c r="AI150" s="919"/>
      <c r="AJ150" s="919"/>
      <c r="AK150" s="919"/>
      <c r="AL150" s="919"/>
      <c r="AM150" s="913"/>
      <c r="AN150" s="913"/>
      <c r="AO150" s="913"/>
      <c r="AP150" s="96"/>
      <c r="AQ150" s="96"/>
      <c r="AR150" s="96"/>
      <c r="AS150" s="96"/>
      <c r="AT150" s="96"/>
      <c r="AU150" s="96"/>
      <c r="AV150" s="96"/>
      <c r="AX150" s="100"/>
      <c r="AY150" s="100"/>
    </row>
    <row r="151" spans="1:51" s="137" customFormat="1">
      <c r="A151" s="35"/>
      <c r="B151" s="1049" t="s">
        <v>96</v>
      </c>
      <c r="C151" s="1049"/>
      <c r="D151" s="1049"/>
      <c r="E151" s="1050"/>
      <c r="F151" s="131">
        <v>1092292500</v>
      </c>
      <c r="G151" s="131">
        <v>1035650000</v>
      </c>
      <c r="H151" s="834">
        <v>936000000</v>
      </c>
      <c r="I151" s="22">
        <f>H151/G151</f>
        <v>0.90378023463525325</v>
      </c>
      <c r="J151" s="8">
        <f>F151-H151</f>
        <v>156292500</v>
      </c>
      <c r="K151" s="523" t="s">
        <v>629</v>
      </c>
      <c r="L151" s="132"/>
      <c r="M151" s="477"/>
      <c r="N151" s="131">
        <v>120</v>
      </c>
      <c r="O151" s="133">
        <v>43228</v>
      </c>
      <c r="P151" s="133">
        <v>43347</v>
      </c>
      <c r="Q151" s="997">
        <v>100</v>
      </c>
      <c r="R151" s="997">
        <v>100</v>
      </c>
      <c r="S151" s="243"/>
      <c r="T151" s="136">
        <v>1</v>
      </c>
      <c r="U151" s="136">
        <v>1092292500</v>
      </c>
      <c r="V151" s="98"/>
      <c r="W151" s="99"/>
      <c r="X151" s="23"/>
      <c r="Y151" s="16"/>
      <c r="Z151" s="136">
        <v>1</v>
      </c>
      <c r="AA151" s="98"/>
      <c r="AB151" s="915"/>
      <c r="AC151" s="916"/>
      <c r="AD151" s="917"/>
      <c r="AE151" s="918">
        <v>144</v>
      </c>
      <c r="AF151" s="918"/>
      <c r="AG151" s="919">
        <v>1</v>
      </c>
      <c r="AH151" s="919"/>
      <c r="AI151" s="919"/>
      <c r="AJ151" s="919"/>
      <c r="AK151" s="919"/>
      <c r="AL151" s="919"/>
      <c r="AM151" s="913"/>
      <c r="AN151" s="913"/>
      <c r="AO151" s="913"/>
      <c r="AP151" s="96"/>
      <c r="AQ151" s="96"/>
      <c r="AR151" s="96"/>
      <c r="AS151" s="96"/>
      <c r="AT151" s="96"/>
      <c r="AU151" s="96"/>
      <c r="AV151" s="96"/>
      <c r="AX151" s="100"/>
      <c r="AY151" s="100"/>
    </row>
    <row r="152" spans="1:51" s="137" customFormat="1">
      <c r="A152" s="35"/>
      <c r="B152" s="13" t="s">
        <v>130</v>
      </c>
      <c r="C152" s="19"/>
      <c r="D152" s="19"/>
      <c r="E152" s="43"/>
      <c r="F152" s="131"/>
      <c r="G152" s="131"/>
      <c r="H152" s="131"/>
      <c r="I152" s="73"/>
      <c r="J152" s="131"/>
      <c r="K152" s="523"/>
      <c r="L152" s="132"/>
      <c r="M152" s="477"/>
      <c r="N152" s="131"/>
      <c r="O152" s="133"/>
      <c r="P152" s="133"/>
      <c r="Q152" s="997"/>
      <c r="R152" s="997"/>
      <c r="S152" s="243"/>
      <c r="T152" s="136"/>
      <c r="U152" s="136"/>
      <c r="V152" s="98"/>
      <c r="W152" s="99"/>
      <c r="X152" s="23"/>
      <c r="Y152" s="16"/>
      <c r="Z152" s="136"/>
      <c r="AA152" s="98"/>
      <c r="AB152" s="915"/>
      <c r="AC152" s="916"/>
      <c r="AD152" s="917"/>
      <c r="AE152" s="918">
        <v>145</v>
      </c>
      <c r="AF152" s="918"/>
      <c r="AG152" s="919"/>
      <c r="AH152" s="919"/>
      <c r="AI152" s="919"/>
      <c r="AJ152" s="919"/>
      <c r="AK152" s="919"/>
      <c r="AL152" s="919"/>
      <c r="AM152" s="913"/>
      <c r="AN152" s="913"/>
      <c r="AO152" s="913"/>
      <c r="AP152" s="96"/>
      <c r="AQ152" s="96"/>
      <c r="AR152" s="96"/>
      <c r="AS152" s="96"/>
      <c r="AT152" s="96"/>
      <c r="AU152" s="96"/>
      <c r="AV152" s="96"/>
      <c r="AX152" s="100"/>
      <c r="AY152" s="100"/>
    </row>
    <row r="153" spans="1:51" s="137" customFormat="1">
      <c r="A153" s="35"/>
      <c r="B153" s="1049" t="s">
        <v>96</v>
      </c>
      <c r="C153" s="1049"/>
      <c r="D153" s="1049"/>
      <c r="E153" s="1050"/>
      <c r="F153" s="131">
        <v>1095109500</v>
      </c>
      <c r="G153" s="131">
        <v>1072814500</v>
      </c>
      <c r="H153" s="131">
        <v>987500000</v>
      </c>
      <c r="I153" s="22">
        <f>H153/G153</f>
        <v>0.92047600027777399</v>
      </c>
      <c r="J153" s="8">
        <f>F153-H153</f>
        <v>107609500</v>
      </c>
      <c r="K153" s="523" t="s">
        <v>627</v>
      </c>
      <c r="L153" s="132"/>
      <c r="M153" s="477"/>
      <c r="N153" s="131">
        <v>120</v>
      </c>
      <c r="O153" s="133">
        <v>43228</v>
      </c>
      <c r="P153" s="133">
        <v>43347</v>
      </c>
      <c r="Q153" s="997">
        <v>100</v>
      </c>
      <c r="R153" s="997">
        <v>100</v>
      </c>
      <c r="S153" s="243"/>
      <c r="T153" s="136">
        <v>1</v>
      </c>
      <c r="U153" s="136">
        <v>1095109500</v>
      </c>
      <c r="V153" s="98"/>
      <c r="W153" s="99"/>
      <c r="X153" s="23"/>
      <c r="Y153" s="16"/>
      <c r="Z153" s="136">
        <v>1</v>
      </c>
      <c r="AA153" s="98"/>
      <c r="AB153" s="915"/>
      <c r="AC153" s="916"/>
      <c r="AD153" s="917"/>
      <c r="AE153" s="918">
        <v>146</v>
      </c>
      <c r="AF153" s="918"/>
      <c r="AG153" s="919">
        <v>1</v>
      </c>
      <c r="AH153" s="919"/>
      <c r="AI153" s="919"/>
      <c r="AJ153" s="919"/>
      <c r="AK153" s="919"/>
      <c r="AL153" s="919"/>
      <c r="AM153" s="913"/>
      <c r="AN153" s="913"/>
      <c r="AO153" s="913"/>
      <c r="AP153" s="96"/>
      <c r="AQ153" s="96"/>
      <c r="AR153" s="96"/>
      <c r="AS153" s="96"/>
      <c r="AT153" s="96"/>
      <c r="AU153" s="96"/>
      <c r="AV153" s="96"/>
      <c r="AX153" s="100"/>
      <c r="AY153" s="100"/>
    </row>
    <row r="154" spans="1:51" s="137" customFormat="1">
      <c r="A154" s="35"/>
      <c r="B154" s="13" t="s">
        <v>131</v>
      </c>
      <c r="C154" s="19"/>
      <c r="D154" s="19"/>
      <c r="E154" s="43"/>
      <c r="F154" s="131"/>
      <c r="G154" s="131"/>
      <c r="H154" s="131"/>
      <c r="I154" s="73"/>
      <c r="J154" s="131"/>
      <c r="K154" s="523"/>
      <c r="L154" s="132"/>
      <c r="M154" s="477"/>
      <c r="N154" s="131"/>
      <c r="O154" s="133"/>
      <c r="P154" s="133"/>
      <c r="Q154" s="997"/>
      <c r="R154" s="997"/>
      <c r="S154" s="243"/>
      <c r="T154" s="136"/>
      <c r="U154" s="136"/>
      <c r="V154" s="98"/>
      <c r="W154" s="99"/>
      <c r="X154" s="23"/>
      <c r="Y154" s="16"/>
      <c r="Z154" s="136"/>
      <c r="AA154" s="98"/>
      <c r="AB154" s="915"/>
      <c r="AC154" s="916"/>
      <c r="AD154" s="917"/>
      <c r="AE154" s="918">
        <v>147</v>
      </c>
      <c r="AF154" s="918"/>
      <c r="AG154" s="919"/>
      <c r="AH154" s="919"/>
      <c r="AI154" s="919"/>
      <c r="AJ154" s="919"/>
      <c r="AK154" s="919"/>
      <c r="AL154" s="919"/>
      <c r="AM154" s="913"/>
      <c r="AN154" s="913"/>
      <c r="AO154" s="913"/>
      <c r="AP154" s="96"/>
      <c r="AQ154" s="96"/>
      <c r="AR154" s="96"/>
      <c r="AS154" s="96"/>
      <c r="AT154" s="96"/>
      <c r="AU154" s="96"/>
      <c r="AV154" s="96"/>
      <c r="AX154" s="100"/>
      <c r="AY154" s="100"/>
    </row>
    <row r="155" spans="1:51" s="137" customFormat="1" ht="36" customHeight="1">
      <c r="A155" s="35"/>
      <c r="B155" s="1049" t="s">
        <v>96</v>
      </c>
      <c r="C155" s="1049"/>
      <c r="D155" s="1049"/>
      <c r="E155" s="1050"/>
      <c r="F155" s="131">
        <v>750000000</v>
      </c>
      <c r="G155" s="131">
        <v>716240000</v>
      </c>
      <c r="H155" s="131">
        <v>637118000</v>
      </c>
      <c r="I155" s="73">
        <f>H155/G155</f>
        <v>0.88953144197475709</v>
      </c>
      <c r="J155" s="131">
        <f>F155-H155</f>
        <v>112882000</v>
      </c>
      <c r="K155" s="523" t="s">
        <v>462</v>
      </c>
      <c r="L155" s="132" t="s">
        <v>463</v>
      </c>
      <c r="M155" s="540" t="s">
        <v>570</v>
      </c>
      <c r="N155" s="131">
        <v>120</v>
      </c>
      <c r="O155" s="133">
        <v>43175</v>
      </c>
      <c r="P155" s="142">
        <v>43294</v>
      </c>
      <c r="Q155" s="997">
        <v>100</v>
      </c>
      <c r="R155" s="997">
        <v>100</v>
      </c>
      <c r="S155" s="245"/>
      <c r="T155" s="136">
        <v>1</v>
      </c>
      <c r="U155" s="136">
        <v>750000000</v>
      </c>
      <c r="V155" s="98"/>
      <c r="W155" s="99"/>
      <c r="X155" s="23"/>
      <c r="Y155" s="16"/>
      <c r="Z155" s="136">
        <v>1</v>
      </c>
      <c r="AA155" s="98"/>
      <c r="AB155" s="915"/>
      <c r="AC155" s="916"/>
      <c r="AD155" s="917"/>
      <c r="AE155" s="918">
        <v>148</v>
      </c>
      <c r="AF155" s="918"/>
      <c r="AG155" s="919">
        <v>1</v>
      </c>
      <c r="AH155" s="919"/>
      <c r="AI155" s="919"/>
      <c r="AJ155" s="919"/>
      <c r="AK155" s="919"/>
      <c r="AL155" s="919"/>
      <c r="AM155" s="913"/>
      <c r="AN155" s="913"/>
      <c r="AO155" s="913"/>
      <c r="AP155" s="96"/>
      <c r="AQ155" s="96"/>
      <c r="AR155" s="96"/>
      <c r="AS155" s="96"/>
      <c r="AT155" s="96"/>
      <c r="AU155" s="96"/>
      <c r="AV155" s="96"/>
      <c r="AX155" s="100"/>
      <c r="AY155" s="100"/>
    </row>
    <row r="156" spans="1:51" s="137" customFormat="1">
      <c r="A156" s="35"/>
      <c r="B156" s="13" t="s">
        <v>132</v>
      </c>
      <c r="C156" s="19"/>
      <c r="D156" s="19"/>
      <c r="E156" s="43"/>
      <c r="F156" s="131"/>
      <c r="G156" s="131"/>
      <c r="H156" s="131"/>
      <c r="I156" s="73"/>
      <c r="J156" s="131"/>
      <c r="K156" s="523"/>
      <c r="L156" s="132"/>
      <c r="M156" s="477"/>
      <c r="N156" s="131"/>
      <c r="O156" s="133"/>
      <c r="P156" s="133"/>
      <c r="Q156" s="997"/>
      <c r="R156" s="997"/>
      <c r="S156" s="243"/>
      <c r="T156" s="136"/>
      <c r="U156" s="136"/>
      <c r="V156" s="98"/>
      <c r="W156" s="99"/>
      <c r="X156" s="23"/>
      <c r="Y156" s="16"/>
      <c r="Z156" s="136"/>
      <c r="AA156" s="98"/>
      <c r="AB156" s="915"/>
      <c r="AC156" s="916"/>
      <c r="AD156" s="917"/>
      <c r="AE156" s="918">
        <v>149</v>
      </c>
      <c r="AF156" s="918"/>
      <c r="AG156" s="919"/>
      <c r="AH156" s="919"/>
      <c r="AI156" s="919"/>
      <c r="AJ156" s="919"/>
      <c r="AK156" s="919"/>
      <c r="AL156" s="919"/>
      <c r="AM156" s="913"/>
      <c r="AN156" s="913"/>
      <c r="AO156" s="913"/>
      <c r="AP156" s="96"/>
      <c r="AQ156" s="96"/>
      <c r="AR156" s="96"/>
      <c r="AS156" s="96"/>
      <c r="AT156" s="96"/>
      <c r="AU156" s="96"/>
      <c r="AV156" s="96"/>
      <c r="AX156" s="100"/>
      <c r="AY156" s="100"/>
    </row>
    <row r="157" spans="1:51" s="137" customFormat="1" ht="30">
      <c r="A157" s="35"/>
      <c r="B157" s="1049" t="s">
        <v>96</v>
      </c>
      <c r="C157" s="1049"/>
      <c r="D157" s="1049"/>
      <c r="E157" s="1050"/>
      <c r="F157" s="131">
        <v>1300000000</v>
      </c>
      <c r="G157" s="131">
        <v>1244140000</v>
      </c>
      <c r="H157" s="131">
        <v>1168900000</v>
      </c>
      <c r="I157" s="73">
        <f>H157/G157</f>
        <v>0.93952449081293099</v>
      </c>
      <c r="J157" s="131">
        <f>F157-H157</f>
        <v>131100000</v>
      </c>
      <c r="K157" s="523" t="s">
        <v>512</v>
      </c>
      <c r="L157" s="132" t="s">
        <v>513</v>
      </c>
      <c r="M157" s="132"/>
      <c r="N157" s="131">
        <v>120</v>
      </c>
      <c r="O157" s="133">
        <v>43186</v>
      </c>
      <c r="P157" s="133">
        <v>43305</v>
      </c>
      <c r="Q157" s="997">
        <v>100</v>
      </c>
      <c r="R157" s="997">
        <v>100</v>
      </c>
      <c r="S157" s="243"/>
      <c r="T157" s="136">
        <v>1</v>
      </c>
      <c r="U157" s="136">
        <v>1300000000</v>
      </c>
      <c r="V157" s="98"/>
      <c r="W157" s="99"/>
      <c r="X157" s="23"/>
      <c r="Y157" s="16"/>
      <c r="Z157" s="136">
        <v>1</v>
      </c>
      <c r="AA157" s="98"/>
      <c r="AB157" s="915"/>
      <c r="AC157" s="916"/>
      <c r="AD157" s="917"/>
      <c r="AE157" s="918">
        <v>150</v>
      </c>
      <c r="AF157" s="918"/>
      <c r="AG157" s="919">
        <v>1</v>
      </c>
      <c r="AH157" s="919"/>
      <c r="AI157" s="919"/>
      <c r="AJ157" s="919"/>
      <c r="AK157" s="919"/>
      <c r="AL157" s="919"/>
      <c r="AM157" s="913"/>
      <c r="AN157" s="913"/>
      <c r="AO157" s="913"/>
      <c r="AP157" s="96"/>
      <c r="AQ157" s="96"/>
      <c r="AR157" s="96"/>
      <c r="AS157" s="96"/>
      <c r="AT157" s="96"/>
      <c r="AU157" s="96"/>
      <c r="AV157" s="96"/>
      <c r="AX157" s="100"/>
      <c r="AY157" s="100"/>
    </row>
    <row r="158" spans="1:51" s="137" customFormat="1" ht="14.25" customHeight="1">
      <c r="A158" s="35"/>
      <c r="B158" s="13" t="s">
        <v>133</v>
      </c>
      <c r="C158" s="19"/>
      <c r="D158" s="19"/>
      <c r="E158" s="43"/>
      <c r="F158" s="131"/>
      <c r="G158" s="131"/>
      <c r="H158" s="131"/>
      <c r="I158" s="73"/>
      <c r="J158" s="131"/>
      <c r="K158" s="523"/>
      <c r="L158" s="132"/>
      <c r="M158" s="132"/>
      <c r="N158" s="131"/>
      <c r="O158" s="133"/>
      <c r="P158" s="133"/>
      <c r="Q158" s="997"/>
      <c r="R158" s="997"/>
      <c r="S158" s="243"/>
      <c r="T158" s="136"/>
      <c r="U158" s="136"/>
      <c r="V158" s="98"/>
      <c r="W158" s="99"/>
      <c r="X158" s="23"/>
      <c r="Y158" s="16"/>
      <c r="Z158" s="136"/>
      <c r="AA158" s="98"/>
      <c r="AB158" s="915"/>
      <c r="AC158" s="916"/>
      <c r="AD158" s="917"/>
      <c r="AE158" s="918">
        <v>151</v>
      </c>
      <c r="AF158" s="918"/>
      <c r="AG158" s="919"/>
      <c r="AH158" s="919"/>
      <c r="AI158" s="919"/>
      <c r="AJ158" s="919"/>
      <c r="AK158" s="919"/>
      <c r="AL158" s="919"/>
      <c r="AM158" s="913"/>
      <c r="AN158" s="913"/>
      <c r="AO158" s="913"/>
      <c r="AP158" s="96"/>
      <c r="AQ158" s="96"/>
      <c r="AR158" s="96"/>
      <c r="AS158" s="96"/>
      <c r="AT158" s="96"/>
      <c r="AU158" s="96"/>
      <c r="AV158" s="96"/>
      <c r="AX158" s="100"/>
      <c r="AY158" s="100"/>
    </row>
    <row r="159" spans="1:51" s="137" customFormat="1">
      <c r="A159" s="35"/>
      <c r="B159" s="1049" t="s">
        <v>96</v>
      </c>
      <c r="C159" s="1049"/>
      <c r="D159" s="1049"/>
      <c r="E159" s="1050"/>
      <c r="F159" s="131">
        <v>1300000000</v>
      </c>
      <c r="G159" s="131">
        <v>1233923000</v>
      </c>
      <c r="H159" s="131">
        <v>1122132000</v>
      </c>
      <c r="I159" s="22">
        <f>H159/G159</f>
        <v>0.90940196430409348</v>
      </c>
      <c r="J159" s="8">
        <f>F159-H159</f>
        <v>177868000</v>
      </c>
      <c r="K159" s="523" t="s">
        <v>633</v>
      </c>
      <c r="L159" s="132"/>
      <c r="M159" s="132"/>
      <c r="N159" s="737">
        <v>120</v>
      </c>
      <c r="O159" s="133">
        <v>43228</v>
      </c>
      <c r="P159" s="133">
        <v>43347</v>
      </c>
      <c r="Q159" s="997">
        <v>100</v>
      </c>
      <c r="R159" s="997">
        <v>100</v>
      </c>
      <c r="S159" s="243"/>
      <c r="T159" s="136">
        <v>1</v>
      </c>
      <c r="U159" s="136">
        <v>1300000000</v>
      </c>
      <c r="V159" s="98"/>
      <c r="W159" s="99"/>
      <c r="X159" s="23"/>
      <c r="Y159" s="16"/>
      <c r="Z159" s="136">
        <v>1</v>
      </c>
      <c r="AA159" s="98"/>
      <c r="AB159" s="915"/>
      <c r="AC159" s="916"/>
      <c r="AD159" s="917"/>
      <c r="AE159" s="918">
        <v>152</v>
      </c>
      <c r="AF159" s="918"/>
      <c r="AG159" s="919">
        <v>1</v>
      </c>
      <c r="AH159" s="919"/>
      <c r="AI159" s="919"/>
      <c r="AJ159" s="919"/>
      <c r="AK159" s="919"/>
      <c r="AL159" s="919"/>
      <c r="AM159" s="913"/>
      <c r="AN159" s="913"/>
      <c r="AO159" s="913"/>
      <c r="AP159" s="96"/>
      <c r="AQ159" s="96"/>
      <c r="AR159" s="96"/>
      <c r="AS159" s="96"/>
      <c r="AT159" s="96"/>
      <c r="AU159" s="96"/>
      <c r="AV159" s="96"/>
      <c r="AX159" s="100"/>
      <c r="AY159" s="100"/>
    </row>
    <row r="160" spans="1:51" s="137" customFormat="1">
      <c r="A160" s="35"/>
      <c r="B160" s="13" t="s">
        <v>134</v>
      </c>
      <c r="C160" s="19"/>
      <c r="D160" s="19"/>
      <c r="E160" s="43"/>
      <c r="F160" s="131"/>
      <c r="G160" s="131"/>
      <c r="H160" s="131"/>
      <c r="I160" s="73"/>
      <c r="J160" s="131"/>
      <c r="K160" s="523"/>
      <c r="L160" s="132"/>
      <c r="M160" s="132"/>
      <c r="N160" s="131"/>
      <c r="O160" s="133"/>
      <c r="P160" s="133"/>
      <c r="Q160" s="997"/>
      <c r="R160" s="997"/>
      <c r="S160" s="243"/>
      <c r="T160" s="136"/>
      <c r="U160" s="136"/>
      <c r="V160" s="98"/>
      <c r="W160" s="99"/>
      <c r="X160" s="23"/>
      <c r="Y160" s="16"/>
      <c r="Z160" s="136"/>
      <c r="AA160" s="98"/>
      <c r="AB160" s="915"/>
      <c r="AC160" s="916"/>
      <c r="AD160" s="917"/>
      <c r="AE160" s="918">
        <v>153</v>
      </c>
      <c r="AF160" s="918"/>
      <c r="AG160" s="919"/>
      <c r="AH160" s="919"/>
      <c r="AI160" s="919"/>
      <c r="AJ160" s="919"/>
      <c r="AK160" s="919"/>
      <c r="AL160" s="919"/>
      <c r="AM160" s="913"/>
      <c r="AN160" s="913"/>
      <c r="AO160" s="913"/>
      <c r="AP160" s="96"/>
      <c r="AQ160" s="96"/>
      <c r="AR160" s="96"/>
      <c r="AS160" s="96"/>
      <c r="AT160" s="96"/>
      <c r="AU160" s="96"/>
      <c r="AV160" s="96"/>
      <c r="AX160" s="100"/>
      <c r="AY160" s="100"/>
    </row>
    <row r="161" spans="1:51" s="137" customFormat="1" ht="30">
      <c r="A161" s="35"/>
      <c r="B161" s="1049" t="s">
        <v>96</v>
      </c>
      <c r="C161" s="1049"/>
      <c r="D161" s="1049"/>
      <c r="E161" s="1050"/>
      <c r="F161" s="131">
        <v>1047183000</v>
      </c>
      <c r="G161" s="131">
        <v>996723000</v>
      </c>
      <c r="H161" s="131">
        <v>901798000</v>
      </c>
      <c r="I161" s="22">
        <f>H161/G161</f>
        <v>0.90476290804967885</v>
      </c>
      <c r="J161" s="8">
        <f>F161-H161</f>
        <v>145385000</v>
      </c>
      <c r="K161" s="524" t="s">
        <v>686</v>
      </c>
      <c r="L161" s="132"/>
      <c r="M161" s="132"/>
      <c r="N161" s="737">
        <v>120</v>
      </c>
      <c r="O161" s="133">
        <v>43228</v>
      </c>
      <c r="P161" s="133">
        <v>43347</v>
      </c>
      <c r="Q161" s="997">
        <v>100</v>
      </c>
      <c r="R161" s="997">
        <v>100</v>
      </c>
      <c r="S161" s="243"/>
      <c r="T161" s="136">
        <v>1</v>
      </c>
      <c r="U161" s="136">
        <v>1047183000</v>
      </c>
      <c r="V161" s="98"/>
      <c r="W161" s="99"/>
      <c r="X161" s="23"/>
      <c r="Y161" s="16"/>
      <c r="Z161" s="136">
        <v>1</v>
      </c>
      <c r="AA161" s="98"/>
      <c r="AB161" s="915"/>
      <c r="AC161" s="916"/>
      <c r="AD161" s="917"/>
      <c r="AE161" s="918">
        <v>154</v>
      </c>
      <c r="AF161" s="918"/>
      <c r="AG161" s="919">
        <v>1</v>
      </c>
      <c r="AH161" s="919"/>
      <c r="AI161" s="919"/>
      <c r="AJ161" s="919"/>
      <c r="AK161" s="919"/>
      <c r="AL161" s="919"/>
      <c r="AM161" s="913"/>
      <c r="AN161" s="913"/>
      <c r="AO161" s="913"/>
      <c r="AP161" s="96"/>
      <c r="AQ161" s="96"/>
      <c r="AR161" s="96"/>
      <c r="AS161" s="96"/>
      <c r="AT161" s="96"/>
      <c r="AU161" s="96"/>
      <c r="AV161" s="96"/>
      <c r="AX161" s="100"/>
      <c r="AY161" s="100"/>
    </row>
    <row r="162" spans="1:51" s="137" customFormat="1">
      <c r="A162" s="35"/>
      <c r="B162" s="13" t="s">
        <v>135</v>
      </c>
      <c r="C162" s="19"/>
      <c r="D162" s="19"/>
      <c r="E162" s="43"/>
      <c r="F162" s="131"/>
      <c r="G162" s="131"/>
      <c r="H162" s="131"/>
      <c r="I162" s="73"/>
      <c r="J162" s="131"/>
      <c r="K162" s="523"/>
      <c r="L162" s="132"/>
      <c r="M162" s="132"/>
      <c r="N162" s="131"/>
      <c r="O162" s="133"/>
      <c r="P162" s="133"/>
      <c r="Q162" s="997"/>
      <c r="R162" s="997"/>
      <c r="S162" s="243"/>
      <c r="T162" s="136"/>
      <c r="U162" s="136"/>
      <c r="V162" s="98"/>
      <c r="W162" s="99"/>
      <c r="X162" s="23"/>
      <c r="Y162" s="16"/>
      <c r="Z162" s="136"/>
      <c r="AA162" s="98"/>
      <c r="AB162" s="915"/>
      <c r="AC162" s="916"/>
      <c r="AD162" s="917"/>
      <c r="AE162" s="918">
        <v>155</v>
      </c>
      <c r="AF162" s="918"/>
      <c r="AG162" s="919"/>
      <c r="AH162" s="919"/>
      <c r="AI162" s="919"/>
      <c r="AJ162" s="919"/>
      <c r="AK162" s="919"/>
      <c r="AL162" s="919"/>
      <c r="AM162" s="913"/>
      <c r="AN162" s="913"/>
      <c r="AO162" s="913"/>
      <c r="AP162" s="96"/>
      <c r="AQ162" s="96"/>
      <c r="AR162" s="96"/>
      <c r="AS162" s="96"/>
      <c r="AT162" s="96"/>
      <c r="AU162" s="96"/>
      <c r="AV162" s="96"/>
      <c r="AX162" s="100"/>
      <c r="AY162" s="100"/>
    </row>
    <row r="163" spans="1:51" s="137" customFormat="1">
      <c r="A163" s="35"/>
      <c r="B163" s="1049" t="s">
        <v>96</v>
      </c>
      <c r="C163" s="1049"/>
      <c r="D163" s="1049"/>
      <c r="E163" s="1050"/>
      <c r="F163" s="131">
        <v>1047183000</v>
      </c>
      <c r="G163" s="131">
        <v>1020656000</v>
      </c>
      <c r="H163" s="131">
        <v>987095000</v>
      </c>
      <c r="I163" s="22">
        <f>H163/G163</f>
        <v>0.96711820633004653</v>
      </c>
      <c r="J163" s="8">
        <f>F163-H163</f>
        <v>60088000</v>
      </c>
      <c r="K163" s="523" t="s">
        <v>630</v>
      </c>
      <c r="L163" s="132"/>
      <c r="M163" s="132"/>
      <c r="N163" s="131">
        <v>120</v>
      </c>
      <c r="O163" s="133">
        <v>43228</v>
      </c>
      <c r="P163" s="133">
        <v>43347</v>
      </c>
      <c r="Q163" s="997">
        <v>100</v>
      </c>
      <c r="R163" s="997">
        <v>100</v>
      </c>
      <c r="S163" s="243"/>
      <c r="T163" s="136">
        <v>1</v>
      </c>
      <c r="U163" s="136">
        <v>1047183000</v>
      </c>
      <c r="V163" s="98"/>
      <c r="W163" s="99"/>
      <c r="X163" s="23"/>
      <c r="Y163" s="16"/>
      <c r="Z163" s="136">
        <v>1</v>
      </c>
      <c r="AA163" s="98"/>
      <c r="AB163" s="915"/>
      <c r="AC163" s="916"/>
      <c r="AD163" s="917"/>
      <c r="AE163" s="918">
        <v>156</v>
      </c>
      <c r="AF163" s="918"/>
      <c r="AG163" s="919">
        <v>1</v>
      </c>
      <c r="AH163" s="919"/>
      <c r="AI163" s="919"/>
      <c r="AJ163" s="919"/>
      <c r="AK163" s="919"/>
      <c r="AL163" s="919"/>
      <c r="AM163" s="913"/>
      <c r="AN163" s="913"/>
      <c r="AO163" s="913"/>
      <c r="AP163" s="96"/>
      <c r="AQ163" s="96"/>
      <c r="AR163" s="96"/>
      <c r="AS163" s="96"/>
      <c r="AT163" s="96"/>
      <c r="AU163" s="96"/>
      <c r="AV163" s="96"/>
      <c r="AX163" s="100"/>
      <c r="AY163" s="100"/>
    </row>
    <row r="164" spans="1:51" s="137" customFormat="1">
      <c r="A164" s="35"/>
      <c r="B164" s="13" t="s">
        <v>136</v>
      </c>
      <c r="C164" s="19"/>
      <c r="D164" s="19"/>
      <c r="E164" s="43"/>
      <c r="F164" s="72"/>
      <c r="G164" s="72"/>
      <c r="H164" s="72"/>
      <c r="I164" s="73"/>
      <c r="J164" s="72"/>
      <c r="K164" s="525"/>
      <c r="L164" s="74"/>
      <c r="M164" s="74"/>
      <c r="N164" s="72"/>
      <c r="O164" s="75"/>
      <c r="P164" s="75"/>
      <c r="Q164" s="998"/>
      <c r="R164" s="998"/>
      <c r="S164" s="236"/>
      <c r="T164" s="103"/>
      <c r="U164" s="103"/>
      <c r="V164" s="98"/>
      <c r="W164" s="99"/>
      <c r="X164" s="23"/>
      <c r="Y164" s="16"/>
      <c r="Z164" s="103"/>
      <c r="AA164" s="98"/>
      <c r="AB164" s="915"/>
      <c r="AC164" s="916"/>
      <c r="AD164" s="917"/>
      <c r="AE164" s="918">
        <v>157</v>
      </c>
      <c r="AF164" s="918"/>
      <c r="AG164" s="919"/>
      <c r="AH164" s="919"/>
      <c r="AI164" s="919"/>
      <c r="AJ164" s="919"/>
      <c r="AK164" s="919"/>
      <c r="AL164" s="919"/>
      <c r="AM164" s="913"/>
      <c r="AN164" s="913"/>
      <c r="AO164" s="913"/>
      <c r="AP164" s="96"/>
      <c r="AQ164" s="96"/>
      <c r="AR164" s="96"/>
      <c r="AS164" s="96"/>
      <c r="AT164" s="96"/>
      <c r="AU164" s="96"/>
      <c r="AV164" s="96"/>
      <c r="AX164" s="100"/>
      <c r="AY164" s="100"/>
    </row>
    <row r="165" spans="1:51" s="137" customFormat="1" ht="60.75" customHeight="1">
      <c r="A165" s="35"/>
      <c r="B165" s="1049" t="s">
        <v>96</v>
      </c>
      <c r="C165" s="1049"/>
      <c r="D165" s="1049"/>
      <c r="E165" s="1050"/>
      <c r="F165" s="131">
        <v>1047183000</v>
      </c>
      <c r="G165" s="131">
        <v>994853000</v>
      </c>
      <c r="H165" s="131">
        <v>923917000</v>
      </c>
      <c r="I165" s="73">
        <f>H165/G165</f>
        <v>0.92869700347689554</v>
      </c>
      <c r="J165" s="131">
        <f>F165-H165</f>
        <v>123266000</v>
      </c>
      <c r="K165" s="523" t="s">
        <v>516</v>
      </c>
      <c r="L165" s="132" t="s">
        <v>517</v>
      </c>
      <c r="M165" s="768" t="s">
        <v>852</v>
      </c>
      <c r="N165" s="131">
        <v>120</v>
      </c>
      <c r="O165" s="133">
        <v>43186</v>
      </c>
      <c r="P165" s="133">
        <v>43305</v>
      </c>
      <c r="Q165" s="997">
        <v>100</v>
      </c>
      <c r="R165" s="997">
        <v>100</v>
      </c>
      <c r="S165" s="245"/>
      <c r="T165" s="136">
        <v>1</v>
      </c>
      <c r="U165" s="136">
        <v>1047183000</v>
      </c>
      <c r="V165" s="98"/>
      <c r="W165" s="99"/>
      <c r="X165" s="23"/>
      <c r="Y165" s="16"/>
      <c r="Z165" s="136">
        <v>1</v>
      </c>
      <c r="AA165" s="98"/>
      <c r="AB165" s="915"/>
      <c r="AC165" s="916"/>
      <c r="AD165" s="917"/>
      <c r="AE165" s="918">
        <v>158</v>
      </c>
      <c r="AF165" s="918"/>
      <c r="AG165" s="919">
        <v>1</v>
      </c>
      <c r="AH165" s="919"/>
      <c r="AI165" s="919"/>
      <c r="AJ165" s="919"/>
      <c r="AK165" s="919"/>
      <c r="AL165" s="919"/>
      <c r="AM165" s="913"/>
      <c r="AN165" s="913"/>
      <c r="AO165" s="913"/>
      <c r="AP165" s="96"/>
      <c r="AQ165" s="96"/>
      <c r="AR165" s="96"/>
      <c r="AS165" s="96"/>
      <c r="AT165" s="96"/>
      <c r="AU165" s="96"/>
      <c r="AV165" s="96"/>
      <c r="AX165" s="100"/>
      <c r="AY165" s="100"/>
    </row>
    <row r="166" spans="1:51" s="137" customFormat="1">
      <c r="A166" s="42"/>
      <c r="B166" s="14" t="s">
        <v>137</v>
      </c>
      <c r="C166" s="20"/>
      <c r="D166" s="20"/>
      <c r="E166" s="21"/>
      <c r="F166" s="10"/>
      <c r="G166" s="10"/>
      <c r="H166" s="10"/>
      <c r="I166" s="22"/>
      <c r="J166" s="10"/>
      <c r="K166" s="526"/>
      <c r="L166" s="38"/>
      <c r="M166" s="541"/>
      <c r="N166" s="10"/>
      <c r="O166" s="77"/>
      <c r="P166" s="77"/>
      <c r="Q166" s="995"/>
      <c r="R166" s="995"/>
      <c r="S166" s="238"/>
      <c r="T166" s="107"/>
      <c r="U166" s="107"/>
      <c r="V166" s="98"/>
      <c r="W166" s="99"/>
      <c r="X166" s="23"/>
      <c r="Y166" s="16"/>
      <c r="Z166" s="107"/>
      <c r="AA166" s="98"/>
      <c r="AB166" s="915"/>
      <c r="AC166" s="916"/>
      <c r="AD166" s="917"/>
      <c r="AE166" s="918">
        <v>159</v>
      </c>
      <c r="AF166" s="918"/>
      <c r="AG166" s="919"/>
      <c r="AH166" s="919"/>
      <c r="AI166" s="919"/>
      <c r="AJ166" s="919"/>
      <c r="AK166" s="919"/>
      <c r="AL166" s="919"/>
      <c r="AM166" s="913"/>
      <c r="AN166" s="913"/>
      <c r="AO166" s="913"/>
      <c r="AP166" s="96"/>
      <c r="AQ166" s="96"/>
      <c r="AR166" s="96"/>
      <c r="AS166" s="96"/>
      <c r="AT166" s="96"/>
      <c r="AU166" s="96"/>
      <c r="AV166" s="96"/>
      <c r="AX166" s="100"/>
      <c r="AY166" s="100"/>
    </row>
    <row r="167" spans="1:51" s="137" customFormat="1" ht="30">
      <c r="A167" s="42"/>
      <c r="B167" s="1036" t="s">
        <v>96</v>
      </c>
      <c r="C167" s="1036"/>
      <c r="D167" s="1036"/>
      <c r="E167" s="1037"/>
      <c r="F167" s="8">
        <v>1047183000</v>
      </c>
      <c r="G167" s="8">
        <v>996542000</v>
      </c>
      <c r="H167" s="8">
        <v>920527000</v>
      </c>
      <c r="I167" s="22">
        <f>H167/G167</f>
        <v>0.92372122800644629</v>
      </c>
      <c r="J167" s="8">
        <f>F167-H167</f>
        <v>126656000</v>
      </c>
      <c r="K167" s="527" t="s">
        <v>514</v>
      </c>
      <c r="L167" s="40" t="s">
        <v>515</v>
      </c>
      <c r="M167" s="542" t="s">
        <v>612</v>
      </c>
      <c r="N167" s="8">
        <v>120</v>
      </c>
      <c r="O167" s="117">
        <v>43185</v>
      </c>
      <c r="P167" s="117">
        <v>43304</v>
      </c>
      <c r="Q167" s="996">
        <v>100</v>
      </c>
      <c r="R167" s="996">
        <v>100</v>
      </c>
      <c r="S167" s="246"/>
      <c r="T167" s="119">
        <v>1</v>
      </c>
      <c r="U167" s="119">
        <v>1047183000</v>
      </c>
      <c r="V167" s="98"/>
      <c r="W167" s="99"/>
      <c r="X167" s="23"/>
      <c r="Y167" s="16"/>
      <c r="Z167" s="119">
        <v>1</v>
      </c>
      <c r="AA167" s="98"/>
      <c r="AB167" s="915"/>
      <c r="AC167" s="916"/>
      <c r="AD167" s="917"/>
      <c r="AE167" s="918">
        <v>160</v>
      </c>
      <c r="AF167" s="918"/>
      <c r="AG167" s="919">
        <v>1</v>
      </c>
      <c r="AH167" s="919"/>
      <c r="AI167" s="919"/>
      <c r="AJ167" s="919"/>
      <c r="AK167" s="919"/>
      <c r="AL167" s="919"/>
      <c r="AM167" s="913"/>
      <c r="AN167" s="913"/>
      <c r="AO167" s="913"/>
      <c r="AP167" s="96"/>
      <c r="AQ167" s="96"/>
      <c r="AR167" s="96"/>
      <c r="AS167" s="96"/>
      <c r="AT167" s="96"/>
      <c r="AU167" s="96"/>
      <c r="AV167" s="96"/>
      <c r="AX167" s="100"/>
      <c r="AY167" s="100"/>
    </row>
    <row r="168" spans="1:51" s="137" customFormat="1">
      <c r="A168" s="42"/>
      <c r="B168" s="15" t="s">
        <v>138</v>
      </c>
      <c r="C168" s="20"/>
      <c r="D168" s="20"/>
      <c r="E168" s="21"/>
      <c r="F168" s="8"/>
      <c r="G168" s="8"/>
      <c r="H168" s="8"/>
      <c r="I168" s="22"/>
      <c r="J168" s="8"/>
      <c r="K168" s="527"/>
      <c r="L168" s="40"/>
      <c r="M168" s="40"/>
      <c r="N168" s="8"/>
      <c r="O168" s="117"/>
      <c r="P168" s="117"/>
      <c r="Q168" s="996"/>
      <c r="R168" s="996"/>
      <c r="S168" s="240"/>
      <c r="T168" s="119"/>
      <c r="U168" s="119"/>
      <c r="V168" s="98"/>
      <c r="W168" s="99"/>
      <c r="X168" s="23"/>
      <c r="Y168" s="16"/>
      <c r="Z168" s="119"/>
      <c r="AA168" s="98"/>
      <c r="AB168" s="915"/>
      <c r="AC168" s="916"/>
      <c r="AD168" s="917"/>
      <c r="AE168" s="918">
        <v>161</v>
      </c>
      <c r="AF168" s="918"/>
      <c r="AG168" s="919"/>
      <c r="AH168" s="919"/>
      <c r="AI168" s="919"/>
      <c r="AJ168" s="919"/>
      <c r="AK168" s="919"/>
      <c r="AL168" s="919"/>
      <c r="AM168" s="913"/>
      <c r="AN168" s="913"/>
      <c r="AO168" s="913"/>
      <c r="AP168" s="96"/>
      <c r="AQ168" s="96"/>
      <c r="AR168" s="96"/>
      <c r="AS168" s="96"/>
      <c r="AT168" s="96"/>
      <c r="AU168" s="96"/>
      <c r="AV168" s="96"/>
      <c r="AX168" s="100"/>
      <c r="AY168" s="100"/>
    </row>
    <row r="169" spans="1:51" s="137" customFormat="1" ht="33" customHeight="1">
      <c r="A169" s="42"/>
      <c r="B169" s="1058" t="s">
        <v>139</v>
      </c>
      <c r="C169" s="1058"/>
      <c r="D169" s="1058"/>
      <c r="E169" s="1059"/>
      <c r="F169" s="10"/>
      <c r="G169" s="10"/>
      <c r="H169" s="10"/>
      <c r="I169" s="22"/>
      <c r="J169" s="10"/>
      <c r="K169" s="526"/>
      <c r="L169" s="38"/>
      <c r="M169" s="38"/>
      <c r="N169" s="10"/>
      <c r="O169" s="77"/>
      <c r="P169" s="77"/>
      <c r="Q169" s="995"/>
      <c r="R169" s="995"/>
      <c r="S169" s="238"/>
      <c r="T169" s="107"/>
      <c r="U169" s="107"/>
      <c r="V169" s="98"/>
      <c r="W169" s="99"/>
      <c r="X169" s="23"/>
      <c r="Y169" s="16"/>
      <c r="Z169" s="107"/>
      <c r="AA169" s="98"/>
      <c r="AB169" s="915"/>
      <c r="AC169" s="916"/>
      <c r="AD169" s="917"/>
      <c r="AE169" s="918">
        <v>162</v>
      </c>
      <c r="AF169" s="918"/>
      <c r="AG169" s="919"/>
      <c r="AH169" s="919"/>
      <c r="AI169" s="919"/>
      <c r="AJ169" s="919"/>
      <c r="AK169" s="919"/>
      <c r="AL169" s="919"/>
      <c r="AM169" s="913"/>
      <c r="AN169" s="913"/>
      <c r="AO169" s="913"/>
      <c r="AP169" s="96"/>
      <c r="AQ169" s="96"/>
      <c r="AR169" s="96"/>
      <c r="AS169" s="96"/>
      <c r="AT169" s="96"/>
      <c r="AU169" s="96"/>
      <c r="AV169" s="96"/>
      <c r="AX169" s="100"/>
      <c r="AY169" s="100"/>
    </row>
    <row r="170" spans="1:51" s="137" customFormat="1" ht="30">
      <c r="A170" s="42"/>
      <c r="B170" s="1036" t="s">
        <v>96</v>
      </c>
      <c r="C170" s="1036"/>
      <c r="D170" s="1036"/>
      <c r="E170" s="1037"/>
      <c r="F170" s="8">
        <v>1300000000</v>
      </c>
      <c r="G170" s="8">
        <v>1233000000</v>
      </c>
      <c r="H170" s="8">
        <v>1145888000</v>
      </c>
      <c r="I170" s="22">
        <f>H170/G170</f>
        <v>0.9293495539334955</v>
      </c>
      <c r="J170" s="8">
        <f>F170-H170</f>
        <v>154112000</v>
      </c>
      <c r="K170" s="527" t="s">
        <v>510</v>
      </c>
      <c r="L170" s="40" t="s">
        <v>511</v>
      </c>
      <c r="M170" s="40"/>
      <c r="N170" s="8">
        <v>120</v>
      </c>
      <c r="O170" s="117">
        <v>43187</v>
      </c>
      <c r="P170" s="117">
        <v>43304</v>
      </c>
      <c r="Q170" s="996">
        <v>100</v>
      </c>
      <c r="R170" s="996">
        <v>100</v>
      </c>
      <c r="S170" s="240"/>
      <c r="T170" s="119">
        <v>1</v>
      </c>
      <c r="U170" s="119">
        <v>1300000000</v>
      </c>
      <c r="V170" s="98"/>
      <c r="W170" s="99"/>
      <c r="X170" s="23"/>
      <c r="Y170" s="16"/>
      <c r="Z170" s="119">
        <v>1</v>
      </c>
      <c r="AA170" s="98"/>
      <c r="AB170" s="915"/>
      <c r="AC170" s="916"/>
      <c r="AD170" s="917"/>
      <c r="AE170" s="918">
        <v>163</v>
      </c>
      <c r="AF170" s="918"/>
      <c r="AG170" s="919">
        <v>1</v>
      </c>
      <c r="AH170" s="919"/>
      <c r="AI170" s="919"/>
      <c r="AJ170" s="919"/>
      <c r="AK170" s="919"/>
      <c r="AL170" s="919"/>
      <c r="AM170" s="913"/>
      <c r="AN170" s="913"/>
      <c r="AO170" s="913"/>
      <c r="AP170" s="96"/>
      <c r="AQ170" s="96"/>
      <c r="AR170" s="96"/>
      <c r="AS170" s="96"/>
      <c r="AT170" s="96"/>
      <c r="AU170" s="96"/>
      <c r="AV170" s="96"/>
      <c r="AX170" s="100"/>
      <c r="AY170" s="100"/>
    </row>
    <row r="171" spans="1:51" s="137" customFormat="1" ht="35.25" customHeight="1">
      <c r="A171" s="42"/>
      <c r="B171" s="1058" t="s">
        <v>140</v>
      </c>
      <c r="C171" s="1058"/>
      <c r="D171" s="1058"/>
      <c r="E171" s="1059"/>
      <c r="F171" s="10"/>
      <c r="G171" s="10"/>
      <c r="H171" s="10"/>
      <c r="I171" s="22"/>
      <c r="J171" s="10"/>
      <c r="K171" s="526"/>
      <c r="L171" s="38"/>
      <c r="M171" s="38"/>
      <c r="N171" s="10"/>
      <c r="O171" s="77"/>
      <c r="P171" s="77"/>
      <c r="Q171" s="995"/>
      <c r="R171" s="995"/>
      <c r="S171" s="238"/>
      <c r="T171" s="107"/>
      <c r="U171" s="107"/>
      <c r="V171" s="98"/>
      <c r="W171" s="99"/>
      <c r="X171" s="23"/>
      <c r="Y171" s="16"/>
      <c r="Z171" s="107"/>
      <c r="AA171" s="98"/>
      <c r="AB171" s="915"/>
      <c r="AC171" s="916"/>
      <c r="AD171" s="917"/>
      <c r="AE171" s="918">
        <v>164</v>
      </c>
      <c r="AF171" s="918"/>
      <c r="AG171" s="919"/>
      <c r="AH171" s="919"/>
      <c r="AI171" s="919"/>
      <c r="AJ171" s="919"/>
      <c r="AK171" s="919"/>
      <c r="AL171" s="919"/>
      <c r="AM171" s="913"/>
      <c r="AN171" s="913"/>
      <c r="AO171" s="913"/>
      <c r="AP171" s="96"/>
      <c r="AQ171" s="96"/>
      <c r="AR171" s="96"/>
      <c r="AS171" s="96"/>
      <c r="AT171" s="96"/>
      <c r="AU171" s="96"/>
      <c r="AV171" s="96"/>
      <c r="AX171" s="100"/>
      <c r="AY171" s="100"/>
    </row>
    <row r="172" spans="1:51" s="137" customFormat="1" ht="30">
      <c r="A172" s="42"/>
      <c r="B172" s="1036" t="s">
        <v>96</v>
      </c>
      <c r="C172" s="1036"/>
      <c r="D172" s="1036"/>
      <c r="E172" s="1037"/>
      <c r="F172" s="8">
        <v>1300000000</v>
      </c>
      <c r="G172" s="8">
        <v>1234800000</v>
      </c>
      <c r="H172" s="832">
        <v>1164956000</v>
      </c>
      <c r="I172" s="22">
        <f>H172/G172</f>
        <v>0.94343699384515711</v>
      </c>
      <c r="J172" s="8">
        <f>F172-H172</f>
        <v>135044000</v>
      </c>
      <c r="K172" s="527" t="s">
        <v>632</v>
      </c>
      <c r="L172" s="40"/>
      <c r="M172" s="40"/>
      <c r="N172" s="8">
        <v>120</v>
      </c>
      <c r="O172" s="117">
        <v>43228</v>
      </c>
      <c r="P172" s="117">
        <v>43347</v>
      </c>
      <c r="Q172" s="996">
        <v>100</v>
      </c>
      <c r="R172" s="996">
        <v>100</v>
      </c>
      <c r="S172" s="240"/>
      <c r="T172" s="119">
        <v>1</v>
      </c>
      <c r="U172" s="119">
        <v>1300000000</v>
      </c>
      <c r="V172" s="98"/>
      <c r="W172" s="99"/>
      <c r="X172" s="23"/>
      <c r="Y172" s="16"/>
      <c r="Z172" s="119">
        <v>1</v>
      </c>
      <c r="AA172" s="98"/>
      <c r="AB172" s="915"/>
      <c r="AC172" s="916"/>
      <c r="AD172" s="917"/>
      <c r="AE172" s="918">
        <v>165</v>
      </c>
      <c r="AF172" s="918"/>
      <c r="AG172" s="919">
        <v>1</v>
      </c>
      <c r="AH172" s="919"/>
      <c r="AI172" s="919"/>
      <c r="AJ172" s="919"/>
      <c r="AK172" s="919"/>
      <c r="AL172" s="919"/>
      <c r="AM172" s="913"/>
      <c r="AN172" s="913"/>
      <c r="AO172" s="913"/>
      <c r="AP172" s="96"/>
      <c r="AQ172" s="96"/>
      <c r="AR172" s="96"/>
      <c r="AS172" s="96"/>
      <c r="AT172" s="96"/>
      <c r="AU172" s="96"/>
      <c r="AV172" s="96"/>
      <c r="AX172" s="100"/>
      <c r="AY172" s="100"/>
    </row>
    <row r="173" spans="1:51" s="137" customFormat="1" ht="33.75" customHeight="1">
      <c r="A173" s="42"/>
      <c r="B173" s="1058" t="s">
        <v>141</v>
      </c>
      <c r="C173" s="1058"/>
      <c r="D173" s="1058"/>
      <c r="E173" s="1059"/>
      <c r="F173" s="10"/>
      <c r="G173" s="10"/>
      <c r="H173" s="833"/>
      <c r="I173" s="22"/>
      <c r="J173" s="10"/>
      <c r="K173" s="526"/>
      <c r="L173" s="38"/>
      <c r="M173" s="38"/>
      <c r="N173" s="10"/>
      <c r="O173" s="77"/>
      <c r="P173" s="77"/>
      <c r="Q173" s="995"/>
      <c r="R173" s="995"/>
      <c r="S173" s="238"/>
      <c r="T173" s="107"/>
      <c r="U173" s="107"/>
      <c r="V173" s="98"/>
      <c r="W173" s="99"/>
      <c r="X173" s="23"/>
      <c r="Y173" s="16"/>
      <c r="Z173" s="107"/>
      <c r="AA173" s="98"/>
      <c r="AB173" s="915"/>
      <c r="AC173" s="916"/>
      <c r="AD173" s="917"/>
      <c r="AE173" s="918">
        <v>166</v>
      </c>
      <c r="AF173" s="918"/>
      <c r="AG173" s="919"/>
      <c r="AH173" s="919"/>
      <c r="AI173" s="919"/>
      <c r="AJ173" s="919"/>
      <c r="AK173" s="919"/>
      <c r="AL173" s="919"/>
      <c r="AM173" s="913"/>
      <c r="AN173" s="913"/>
      <c r="AO173" s="913"/>
      <c r="AP173" s="96"/>
      <c r="AQ173" s="96"/>
      <c r="AR173" s="96"/>
      <c r="AS173" s="96"/>
      <c r="AT173" s="96"/>
      <c r="AU173" s="96"/>
      <c r="AV173" s="96"/>
      <c r="AX173" s="100"/>
      <c r="AY173" s="100"/>
    </row>
    <row r="174" spans="1:51" s="137" customFormat="1" ht="45">
      <c r="A174" s="42"/>
      <c r="B174" s="1036" t="s">
        <v>96</v>
      </c>
      <c r="C174" s="1036"/>
      <c r="D174" s="1036"/>
      <c r="E174" s="1037"/>
      <c r="F174" s="8">
        <v>1047183000</v>
      </c>
      <c r="G174" s="8">
        <v>993651000</v>
      </c>
      <c r="H174" s="832">
        <v>891420000</v>
      </c>
      <c r="I174" s="22">
        <f>H174/G174</f>
        <v>0.89711578813889381</v>
      </c>
      <c r="J174" s="8">
        <f>F174-H174</f>
        <v>155763000</v>
      </c>
      <c r="K174" s="751" t="s">
        <v>754</v>
      </c>
      <c r="L174" s="752" t="s">
        <v>802</v>
      </c>
      <c r="M174" s="40"/>
      <c r="N174" s="8"/>
      <c r="O174" s="117"/>
      <c r="P174" s="117"/>
      <c r="Q174" s="996">
        <v>52.6</v>
      </c>
      <c r="R174" s="996">
        <v>56.82</v>
      </c>
      <c r="S174" s="247"/>
      <c r="T174" s="119">
        <v>1</v>
      </c>
      <c r="U174" s="119">
        <v>1047183000</v>
      </c>
      <c r="V174" s="98"/>
      <c r="W174" s="99"/>
      <c r="X174" s="23"/>
      <c r="Y174" s="16"/>
      <c r="Z174" s="119">
        <v>1</v>
      </c>
      <c r="AA174" s="98"/>
      <c r="AB174" s="915"/>
      <c r="AC174" s="916"/>
      <c r="AD174" s="917"/>
      <c r="AE174" s="918">
        <v>167</v>
      </c>
      <c r="AF174" s="918"/>
      <c r="AG174" s="919">
        <v>1</v>
      </c>
      <c r="AH174" s="919"/>
      <c r="AI174" s="919"/>
      <c r="AJ174" s="919"/>
      <c r="AK174" s="919"/>
      <c r="AL174" s="919"/>
      <c r="AM174" s="913"/>
      <c r="AN174" s="913"/>
      <c r="AO174" s="913"/>
      <c r="AP174" s="96"/>
      <c r="AQ174" s="96"/>
      <c r="AR174" s="96"/>
      <c r="AS174" s="96"/>
      <c r="AT174" s="96"/>
      <c r="AU174" s="96"/>
      <c r="AV174" s="96"/>
      <c r="AX174" s="100"/>
      <c r="AY174" s="100"/>
    </row>
    <row r="175" spans="1:51" s="137" customFormat="1">
      <c r="A175" s="42"/>
      <c r="B175" s="14" t="s">
        <v>142</v>
      </c>
      <c r="C175" s="20"/>
      <c r="D175" s="20"/>
      <c r="E175" s="21"/>
      <c r="F175" s="8"/>
      <c r="G175" s="8"/>
      <c r="H175" s="8"/>
      <c r="I175" s="22"/>
      <c r="J175" s="8"/>
      <c r="K175" s="242"/>
      <c r="L175" s="40"/>
      <c r="M175" s="40"/>
      <c r="N175" s="8"/>
      <c r="O175" s="117"/>
      <c r="P175" s="117"/>
      <c r="Q175" s="996"/>
      <c r="R175" s="996"/>
      <c r="S175" s="240"/>
      <c r="T175" s="119"/>
      <c r="U175" s="119"/>
      <c r="V175" s="98"/>
      <c r="W175" s="99"/>
      <c r="X175" s="23"/>
      <c r="Y175" s="16"/>
      <c r="Z175" s="119"/>
      <c r="AA175" s="98"/>
      <c r="AB175" s="915"/>
      <c r="AC175" s="916"/>
      <c r="AD175" s="917"/>
      <c r="AE175" s="918">
        <v>168</v>
      </c>
      <c r="AF175" s="918"/>
      <c r="AG175" s="919"/>
      <c r="AH175" s="919"/>
      <c r="AI175" s="919"/>
      <c r="AJ175" s="919"/>
      <c r="AK175" s="919"/>
      <c r="AL175" s="919"/>
      <c r="AM175" s="913"/>
      <c r="AN175" s="913"/>
      <c r="AO175" s="913"/>
      <c r="AP175" s="96"/>
      <c r="AQ175" s="96"/>
      <c r="AR175" s="96"/>
      <c r="AS175" s="96"/>
      <c r="AT175" s="96"/>
      <c r="AU175" s="96"/>
      <c r="AV175" s="96"/>
      <c r="AX175" s="100"/>
      <c r="AY175" s="100"/>
    </row>
    <row r="176" spans="1:51" s="137" customFormat="1">
      <c r="A176" s="42"/>
      <c r="B176" s="1036" t="s">
        <v>96</v>
      </c>
      <c r="C176" s="1036"/>
      <c r="D176" s="1036"/>
      <c r="E176" s="1037"/>
      <c r="F176" s="8">
        <v>1047183000</v>
      </c>
      <c r="G176" s="8">
        <v>995334000</v>
      </c>
      <c r="H176" s="8">
        <v>910785000</v>
      </c>
      <c r="I176" s="22">
        <f>H176/G176</f>
        <v>0.91505464497344613</v>
      </c>
      <c r="J176" s="8">
        <f>F176-H176</f>
        <v>136398000</v>
      </c>
      <c r="K176" s="242" t="s">
        <v>631</v>
      </c>
      <c r="L176" s="40"/>
      <c r="M176" s="40"/>
      <c r="N176" s="8">
        <v>120</v>
      </c>
      <c r="O176" s="117">
        <v>43228</v>
      </c>
      <c r="P176" s="117">
        <v>43347</v>
      </c>
      <c r="Q176" s="996">
        <v>100</v>
      </c>
      <c r="R176" s="996">
        <v>96.3</v>
      </c>
      <c r="S176" s="240"/>
      <c r="T176" s="119">
        <v>1</v>
      </c>
      <c r="U176" s="119">
        <v>1047183000</v>
      </c>
      <c r="V176" s="98"/>
      <c r="W176" s="99"/>
      <c r="X176" s="23"/>
      <c r="Y176" s="16"/>
      <c r="Z176" s="119">
        <v>1</v>
      </c>
      <c r="AA176" s="98"/>
      <c r="AB176" s="915"/>
      <c r="AC176" s="916"/>
      <c r="AD176" s="917"/>
      <c r="AE176" s="918">
        <v>169</v>
      </c>
      <c r="AF176" s="918"/>
      <c r="AG176" s="919">
        <v>1</v>
      </c>
      <c r="AH176" s="919"/>
      <c r="AI176" s="919"/>
      <c r="AJ176" s="919"/>
      <c r="AK176" s="919"/>
      <c r="AL176" s="919"/>
      <c r="AM176" s="913"/>
      <c r="AN176" s="913"/>
      <c r="AO176" s="913"/>
      <c r="AP176" s="96"/>
      <c r="AQ176" s="96"/>
      <c r="AR176" s="96"/>
      <c r="AS176" s="96"/>
      <c r="AT176" s="96"/>
      <c r="AU176" s="96"/>
      <c r="AV176" s="96"/>
      <c r="AX176" s="100"/>
      <c r="AY176" s="100"/>
    </row>
    <row r="177" spans="1:51" s="137" customFormat="1">
      <c r="A177" s="42"/>
      <c r="B177" s="14" t="s">
        <v>143</v>
      </c>
      <c r="C177" s="20"/>
      <c r="D177" s="20"/>
      <c r="E177" s="21"/>
      <c r="F177" s="8"/>
      <c r="G177" s="8"/>
      <c r="H177" s="8"/>
      <c r="I177" s="22"/>
      <c r="J177" s="8"/>
      <c r="K177" s="242"/>
      <c r="L177" s="40"/>
      <c r="M177" s="40"/>
      <c r="N177" s="8"/>
      <c r="O177" s="117"/>
      <c r="P177" s="117"/>
      <c r="Q177" s="996"/>
      <c r="R177" s="996"/>
      <c r="S177" s="240"/>
      <c r="T177" s="119"/>
      <c r="U177" s="119"/>
      <c r="V177" s="98"/>
      <c r="W177" s="99"/>
      <c r="X177" s="23"/>
      <c r="Y177" s="16"/>
      <c r="Z177" s="119"/>
      <c r="AA177" s="98"/>
      <c r="AB177" s="915"/>
      <c r="AC177" s="916"/>
      <c r="AD177" s="917"/>
      <c r="AE177" s="918">
        <v>170</v>
      </c>
      <c r="AF177" s="918"/>
      <c r="AG177" s="919"/>
      <c r="AH177" s="919"/>
      <c r="AI177" s="919"/>
      <c r="AJ177" s="919"/>
      <c r="AK177" s="919"/>
      <c r="AL177" s="919"/>
      <c r="AM177" s="913"/>
      <c r="AN177" s="913"/>
      <c r="AO177" s="913"/>
      <c r="AP177" s="96"/>
      <c r="AQ177" s="96"/>
      <c r="AR177" s="96"/>
      <c r="AS177" s="96"/>
      <c r="AT177" s="96"/>
      <c r="AU177" s="96"/>
      <c r="AV177" s="96"/>
      <c r="AX177" s="100"/>
      <c r="AY177" s="100"/>
    </row>
    <row r="178" spans="1:51" s="137" customFormat="1" ht="30">
      <c r="A178" s="42"/>
      <c r="B178" s="1036" t="s">
        <v>96</v>
      </c>
      <c r="C178" s="1036"/>
      <c r="D178" s="1036"/>
      <c r="E178" s="1037"/>
      <c r="F178" s="8">
        <v>1200000000</v>
      </c>
      <c r="G178" s="8">
        <v>1141600000</v>
      </c>
      <c r="H178" s="8">
        <v>1006300000</v>
      </c>
      <c r="I178" s="22">
        <f>H178/G178</f>
        <v>0.88148213034337775</v>
      </c>
      <c r="J178" s="8">
        <f>F178-H178</f>
        <v>193700000</v>
      </c>
      <c r="K178" s="242" t="s">
        <v>626</v>
      </c>
      <c r="L178" s="40"/>
      <c r="M178" s="40"/>
      <c r="N178" s="8">
        <v>120</v>
      </c>
      <c r="O178" s="117">
        <v>43228</v>
      </c>
      <c r="P178" s="117">
        <v>43347</v>
      </c>
      <c r="Q178" s="996">
        <v>100</v>
      </c>
      <c r="R178" s="996">
        <v>100</v>
      </c>
      <c r="S178" s="240"/>
      <c r="T178" s="119">
        <v>1</v>
      </c>
      <c r="U178" s="119">
        <v>1200000000</v>
      </c>
      <c r="V178" s="98"/>
      <c r="W178" s="99"/>
      <c r="X178" s="23"/>
      <c r="Y178" s="16"/>
      <c r="Z178" s="119">
        <v>1</v>
      </c>
      <c r="AA178" s="98"/>
      <c r="AB178" s="915"/>
      <c r="AC178" s="916"/>
      <c r="AD178" s="917"/>
      <c r="AE178" s="918">
        <v>171</v>
      </c>
      <c r="AF178" s="918"/>
      <c r="AG178" s="919">
        <v>1</v>
      </c>
      <c r="AH178" s="919"/>
      <c r="AI178" s="919"/>
      <c r="AJ178" s="919"/>
      <c r="AK178" s="919"/>
      <c r="AL178" s="919"/>
      <c r="AM178" s="913"/>
      <c r="AN178" s="913"/>
      <c r="AO178" s="913"/>
      <c r="AP178" s="96"/>
      <c r="AQ178" s="96"/>
      <c r="AR178" s="96"/>
      <c r="AS178" s="96"/>
      <c r="AT178" s="96"/>
      <c r="AU178" s="96"/>
      <c r="AV178" s="96"/>
      <c r="AX178" s="100"/>
      <c r="AY178" s="100"/>
    </row>
    <row r="179" spans="1:51" s="137" customFormat="1">
      <c r="A179" s="42"/>
      <c r="B179" s="14" t="s">
        <v>144</v>
      </c>
      <c r="C179" s="20"/>
      <c r="D179" s="20"/>
      <c r="E179" s="21"/>
      <c r="F179" s="8"/>
      <c r="G179" s="8"/>
      <c r="H179" s="8"/>
      <c r="I179" s="22"/>
      <c r="J179" s="8"/>
      <c r="K179" s="242"/>
      <c r="L179" s="40"/>
      <c r="M179" s="40"/>
      <c r="N179" s="8"/>
      <c r="O179" s="117"/>
      <c r="P179" s="117"/>
      <c r="Q179" s="996"/>
      <c r="R179" s="996"/>
      <c r="S179" s="240"/>
      <c r="T179" s="119"/>
      <c r="U179" s="119"/>
      <c r="V179" s="98"/>
      <c r="W179" s="99"/>
      <c r="X179" s="23"/>
      <c r="Y179" s="16"/>
      <c r="Z179" s="119"/>
      <c r="AA179" s="98"/>
      <c r="AB179" s="915"/>
      <c r="AC179" s="916"/>
      <c r="AD179" s="917"/>
      <c r="AE179" s="918">
        <v>172</v>
      </c>
      <c r="AF179" s="918"/>
      <c r="AG179" s="919"/>
      <c r="AH179" s="919"/>
      <c r="AI179" s="919"/>
      <c r="AJ179" s="919"/>
      <c r="AK179" s="919"/>
      <c r="AL179" s="919"/>
      <c r="AM179" s="913"/>
      <c r="AN179" s="913"/>
      <c r="AO179" s="913"/>
      <c r="AP179" s="96"/>
      <c r="AQ179" s="96"/>
      <c r="AR179" s="96"/>
      <c r="AS179" s="96"/>
      <c r="AT179" s="96"/>
      <c r="AU179" s="96"/>
      <c r="AV179" s="96"/>
      <c r="AX179" s="100"/>
      <c r="AY179" s="100"/>
    </row>
    <row r="180" spans="1:51" s="137" customFormat="1" ht="45">
      <c r="A180" s="42"/>
      <c r="B180" s="1036" t="s">
        <v>96</v>
      </c>
      <c r="C180" s="1036"/>
      <c r="D180" s="1036"/>
      <c r="E180" s="1037"/>
      <c r="F180" s="8">
        <v>750000000</v>
      </c>
      <c r="G180" s="8">
        <v>716078000</v>
      </c>
      <c r="H180" s="8">
        <v>667330000</v>
      </c>
      <c r="I180" s="22">
        <f>H180/G180</f>
        <v>0.93192361725957229</v>
      </c>
      <c r="J180" s="8">
        <f>F180-H180</f>
        <v>82670000</v>
      </c>
      <c r="K180" s="242" t="s">
        <v>468</v>
      </c>
      <c r="L180" s="40" t="s">
        <v>469</v>
      </c>
      <c r="M180" s="543" t="s">
        <v>776</v>
      </c>
      <c r="N180" s="8">
        <v>120</v>
      </c>
      <c r="O180" s="117">
        <v>43175</v>
      </c>
      <c r="P180" s="117">
        <v>43294</v>
      </c>
      <c r="Q180" s="996">
        <v>100</v>
      </c>
      <c r="R180" s="996">
        <v>100</v>
      </c>
      <c r="S180" s="246"/>
      <c r="T180" s="119">
        <v>1</v>
      </c>
      <c r="U180" s="119">
        <v>750000000</v>
      </c>
      <c r="V180" s="98"/>
      <c r="W180" s="99"/>
      <c r="X180" s="23"/>
      <c r="Y180" s="16"/>
      <c r="Z180" s="119">
        <v>1</v>
      </c>
      <c r="AA180" s="98"/>
      <c r="AB180" s="915"/>
      <c r="AC180" s="916"/>
      <c r="AD180" s="917"/>
      <c r="AE180" s="918">
        <v>173</v>
      </c>
      <c r="AF180" s="918"/>
      <c r="AG180" s="919">
        <v>1</v>
      </c>
      <c r="AH180" s="919"/>
      <c r="AI180" s="919"/>
      <c r="AJ180" s="919"/>
      <c r="AK180" s="919"/>
      <c r="AL180" s="919"/>
      <c r="AM180" s="913"/>
      <c r="AN180" s="913"/>
      <c r="AO180" s="913"/>
      <c r="AP180" s="96"/>
      <c r="AQ180" s="96"/>
      <c r="AR180" s="96"/>
      <c r="AS180" s="96"/>
      <c r="AT180" s="96"/>
      <c r="AU180" s="96"/>
      <c r="AV180" s="96"/>
      <c r="AX180" s="100"/>
      <c r="AY180" s="100"/>
    </row>
    <row r="181" spans="1:51" s="137" customFormat="1" ht="36.75" customHeight="1">
      <c r="A181" s="42"/>
      <c r="B181" s="1058" t="s">
        <v>145</v>
      </c>
      <c r="C181" s="1058"/>
      <c r="D181" s="1058"/>
      <c r="E181" s="1059"/>
      <c r="F181" s="8"/>
      <c r="G181" s="8"/>
      <c r="H181" s="8"/>
      <c r="I181" s="22"/>
      <c r="J181" s="8"/>
      <c r="K181" s="242"/>
      <c r="L181" s="40"/>
      <c r="M181" s="40"/>
      <c r="N181" s="8"/>
      <c r="O181" s="117"/>
      <c r="P181" s="117"/>
      <c r="Q181" s="996"/>
      <c r="R181" s="996"/>
      <c r="S181" s="240"/>
      <c r="T181" s="119"/>
      <c r="U181" s="119"/>
      <c r="V181" s="98"/>
      <c r="W181" s="99"/>
      <c r="X181" s="23"/>
      <c r="Y181" s="16"/>
      <c r="Z181" s="119"/>
      <c r="AA181" s="98"/>
      <c r="AB181" s="915"/>
      <c r="AC181" s="916"/>
      <c r="AD181" s="917"/>
      <c r="AE181" s="918">
        <v>174</v>
      </c>
      <c r="AF181" s="918"/>
      <c r="AG181" s="919"/>
      <c r="AH181" s="919"/>
      <c r="AI181" s="919"/>
      <c r="AJ181" s="919"/>
      <c r="AK181" s="919"/>
      <c r="AL181" s="919"/>
      <c r="AM181" s="913"/>
      <c r="AN181" s="913"/>
      <c r="AO181" s="913"/>
      <c r="AP181" s="96"/>
      <c r="AQ181" s="96"/>
      <c r="AR181" s="96"/>
      <c r="AS181" s="96"/>
      <c r="AT181" s="96"/>
      <c r="AU181" s="96"/>
      <c r="AV181" s="96"/>
      <c r="AX181" s="100"/>
      <c r="AY181" s="100"/>
    </row>
    <row r="182" spans="1:51" s="137" customFormat="1" ht="83.25" customHeight="1">
      <c r="A182" s="42"/>
      <c r="B182" s="1036" t="s">
        <v>96</v>
      </c>
      <c r="C182" s="1036"/>
      <c r="D182" s="1036"/>
      <c r="E182" s="1037"/>
      <c r="F182" s="8">
        <v>750000000</v>
      </c>
      <c r="G182" s="8">
        <v>710170000</v>
      </c>
      <c r="H182" s="8">
        <v>672480000</v>
      </c>
      <c r="I182" s="22">
        <f>H182/G182</f>
        <v>0.94692820029007141</v>
      </c>
      <c r="J182" s="8">
        <f>F182-H182</f>
        <v>77520000</v>
      </c>
      <c r="K182" s="242" t="s">
        <v>464</v>
      </c>
      <c r="L182" s="40" t="s">
        <v>465</v>
      </c>
      <c r="M182" s="40"/>
      <c r="N182" s="8">
        <v>120</v>
      </c>
      <c r="O182" s="117">
        <v>43175</v>
      </c>
      <c r="P182" s="117">
        <v>43294</v>
      </c>
      <c r="Q182" s="996">
        <v>100</v>
      </c>
      <c r="R182" s="996">
        <v>100</v>
      </c>
      <c r="S182" s="240"/>
      <c r="T182" s="119">
        <v>1</v>
      </c>
      <c r="U182" s="119">
        <v>750000000</v>
      </c>
      <c r="V182" s="98"/>
      <c r="W182" s="99"/>
      <c r="X182" s="23"/>
      <c r="Y182" s="16"/>
      <c r="Z182" s="119">
        <v>1</v>
      </c>
      <c r="AA182" s="98"/>
      <c r="AB182" s="915"/>
      <c r="AC182" s="916"/>
      <c r="AD182" s="917"/>
      <c r="AE182" s="918">
        <v>175</v>
      </c>
      <c r="AF182" s="918"/>
      <c r="AG182" s="919">
        <v>1</v>
      </c>
      <c r="AH182" s="919"/>
      <c r="AI182" s="919"/>
      <c r="AJ182" s="919"/>
      <c r="AK182" s="919"/>
      <c r="AL182" s="919"/>
      <c r="AM182" s="913"/>
      <c r="AN182" s="913"/>
      <c r="AO182" s="913"/>
      <c r="AP182" s="96"/>
      <c r="AQ182" s="96"/>
      <c r="AR182" s="96"/>
      <c r="AS182" s="96"/>
      <c r="AT182" s="96"/>
      <c r="AU182" s="96"/>
      <c r="AV182" s="96"/>
      <c r="AX182" s="100"/>
      <c r="AY182" s="100"/>
    </row>
    <row r="183" spans="1:51" s="137" customFormat="1">
      <c r="A183" s="42"/>
      <c r="B183" s="14" t="s">
        <v>146</v>
      </c>
      <c r="C183" s="20"/>
      <c r="D183" s="20"/>
      <c r="E183" s="21"/>
      <c r="F183" s="8"/>
      <c r="G183" s="8"/>
      <c r="H183" s="8"/>
      <c r="I183" s="22"/>
      <c r="J183" s="8"/>
      <c r="K183" s="242"/>
      <c r="L183" s="40"/>
      <c r="M183" s="40"/>
      <c r="N183" s="8"/>
      <c r="O183" s="117"/>
      <c r="P183" s="117"/>
      <c r="Q183" s="996"/>
      <c r="R183" s="996"/>
      <c r="S183" s="240"/>
      <c r="T183" s="119"/>
      <c r="U183" s="119"/>
      <c r="V183" s="98"/>
      <c r="W183" s="99"/>
      <c r="X183" s="23"/>
      <c r="Y183" s="16"/>
      <c r="Z183" s="119"/>
      <c r="AA183" s="98"/>
      <c r="AB183" s="915"/>
      <c r="AC183" s="916"/>
      <c r="AD183" s="917"/>
      <c r="AE183" s="918">
        <v>176</v>
      </c>
      <c r="AF183" s="918"/>
      <c r="AG183" s="919"/>
      <c r="AH183" s="919"/>
      <c r="AI183" s="919"/>
      <c r="AJ183" s="919"/>
      <c r="AK183" s="919"/>
      <c r="AL183" s="919"/>
      <c r="AM183" s="913"/>
      <c r="AN183" s="913"/>
      <c r="AO183" s="913"/>
      <c r="AP183" s="96"/>
      <c r="AQ183" s="96"/>
      <c r="AR183" s="96"/>
      <c r="AS183" s="96"/>
      <c r="AT183" s="96"/>
      <c r="AU183" s="96"/>
      <c r="AV183" s="96"/>
      <c r="AX183" s="100"/>
      <c r="AY183" s="100"/>
    </row>
    <row r="184" spans="1:51" s="137" customFormat="1" ht="65.25" customHeight="1">
      <c r="A184" s="42"/>
      <c r="B184" s="1036" t="s">
        <v>96</v>
      </c>
      <c r="C184" s="1036"/>
      <c r="D184" s="1036"/>
      <c r="E184" s="1037"/>
      <c r="F184" s="8">
        <v>1047183000</v>
      </c>
      <c r="G184" s="8">
        <v>998598000</v>
      </c>
      <c r="H184" s="8">
        <v>938686000</v>
      </c>
      <c r="I184" s="22">
        <f>H184/G184</f>
        <v>0.94000388544739721</v>
      </c>
      <c r="J184" s="8">
        <f>F184-H184</f>
        <v>108497000</v>
      </c>
      <c r="K184" s="242" t="s">
        <v>508</v>
      </c>
      <c r="L184" s="40" t="s">
        <v>509</v>
      </c>
      <c r="M184" s="40"/>
      <c r="N184" s="8">
        <v>120</v>
      </c>
      <c r="O184" s="117">
        <v>43186</v>
      </c>
      <c r="P184" s="117">
        <v>43305</v>
      </c>
      <c r="Q184" s="996">
        <v>100</v>
      </c>
      <c r="R184" s="996">
        <v>100</v>
      </c>
      <c r="S184" s="240"/>
      <c r="T184" s="119">
        <v>1</v>
      </c>
      <c r="U184" s="119">
        <v>1047183000</v>
      </c>
      <c r="V184" s="98"/>
      <c r="W184" s="99"/>
      <c r="X184" s="23"/>
      <c r="Y184" s="16"/>
      <c r="Z184" s="119">
        <v>1</v>
      </c>
      <c r="AA184" s="98"/>
      <c r="AB184" s="915"/>
      <c r="AC184" s="916"/>
      <c r="AD184" s="917"/>
      <c r="AE184" s="918">
        <v>177</v>
      </c>
      <c r="AF184" s="918"/>
      <c r="AG184" s="919">
        <v>1</v>
      </c>
      <c r="AH184" s="919"/>
      <c r="AI184" s="919"/>
      <c r="AJ184" s="919"/>
      <c r="AK184" s="919"/>
      <c r="AL184" s="919"/>
      <c r="AM184" s="913"/>
      <c r="AN184" s="913"/>
      <c r="AO184" s="913"/>
      <c r="AP184" s="96"/>
      <c r="AQ184" s="96"/>
      <c r="AR184" s="96"/>
      <c r="AS184" s="96"/>
      <c r="AT184" s="96"/>
      <c r="AU184" s="96"/>
      <c r="AV184" s="96"/>
      <c r="AX184" s="100"/>
      <c r="AY184" s="100"/>
    </row>
    <row r="185" spans="1:51" s="137" customFormat="1" ht="19.5" customHeight="1">
      <c r="A185" s="42"/>
      <c r="B185" s="1058" t="s">
        <v>147</v>
      </c>
      <c r="C185" s="1058"/>
      <c r="D185" s="1058"/>
      <c r="E185" s="1059"/>
      <c r="F185" s="8"/>
      <c r="G185" s="8"/>
      <c r="H185" s="8"/>
      <c r="I185" s="22"/>
      <c r="J185" s="8"/>
      <c r="K185" s="242"/>
      <c r="L185" s="40"/>
      <c r="M185" s="40"/>
      <c r="N185" s="8"/>
      <c r="O185" s="117"/>
      <c r="P185" s="117"/>
      <c r="Q185" s="996"/>
      <c r="R185" s="996"/>
      <c r="S185" s="240"/>
      <c r="T185" s="119"/>
      <c r="U185" s="119"/>
      <c r="V185" s="98"/>
      <c r="W185" s="99"/>
      <c r="X185" s="23"/>
      <c r="Y185" s="16"/>
      <c r="Z185" s="119"/>
      <c r="AA185" s="98"/>
      <c r="AB185" s="915"/>
      <c r="AC185" s="916"/>
      <c r="AD185" s="917"/>
      <c r="AE185" s="918">
        <v>178</v>
      </c>
      <c r="AF185" s="918"/>
      <c r="AG185" s="919"/>
      <c r="AH185" s="919"/>
      <c r="AI185" s="919"/>
      <c r="AJ185" s="919"/>
      <c r="AK185" s="919"/>
      <c r="AL185" s="919"/>
      <c r="AM185" s="913"/>
      <c r="AN185" s="913"/>
      <c r="AO185" s="913"/>
      <c r="AP185" s="96"/>
      <c r="AQ185" s="96"/>
      <c r="AR185" s="96"/>
      <c r="AS185" s="96"/>
      <c r="AT185" s="96"/>
      <c r="AU185" s="96"/>
      <c r="AV185" s="96"/>
      <c r="AX185" s="100"/>
      <c r="AY185" s="100"/>
    </row>
    <row r="186" spans="1:51" s="137" customFormat="1" ht="30">
      <c r="A186" s="42"/>
      <c r="B186" s="1036" t="s">
        <v>96</v>
      </c>
      <c r="C186" s="1036"/>
      <c r="D186" s="1036"/>
      <c r="E186" s="1037"/>
      <c r="F186" s="8">
        <v>750000000</v>
      </c>
      <c r="G186" s="8">
        <v>717870000</v>
      </c>
      <c r="H186" s="8">
        <v>633408000</v>
      </c>
      <c r="I186" s="22">
        <f>H186/G186</f>
        <v>0.88234359981612265</v>
      </c>
      <c r="J186" s="8">
        <f>F186-H186</f>
        <v>116592000</v>
      </c>
      <c r="K186" s="242" t="s">
        <v>477</v>
      </c>
      <c r="L186" s="40" t="s">
        <v>478</v>
      </c>
      <c r="M186" s="40"/>
      <c r="N186" s="8">
        <v>120</v>
      </c>
      <c r="O186" s="117">
        <v>43182</v>
      </c>
      <c r="P186" s="117">
        <v>43301</v>
      </c>
      <c r="Q186" s="996">
        <v>100</v>
      </c>
      <c r="R186" s="996">
        <v>100</v>
      </c>
      <c r="S186" s="240"/>
      <c r="T186" s="119">
        <v>1</v>
      </c>
      <c r="U186" s="119">
        <v>750000000</v>
      </c>
      <c r="V186" s="98"/>
      <c r="W186" s="99"/>
      <c r="X186" s="23"/>
      <c r="Y186" s="16"/>
      <c r="Z186" s="119">
        <v>1</v>
      </c>
      <c r="AA186" s="98"/>
      <c r="AB186" s="915"/>
      <c r="AC186" s="916"/>
      <c r="AD186" s="917"/>
      <c r="AE186" s="918">
        <v>179</v>
      </c>
      <c r="AF186" s="918"/>
      <c r="AG186" s="919">
        <v>1</v>
      </c>
      <c r="AH186" s="919"/>
      <c r="AI186" s="919"/>
      <c r="AJ186" s="919"/>
      <c r="AK186" s="919"/>
      <c r="AL186" s="919"/>
      <c r="AM186" s="913"/>
      <c r="AN186" s="913"/>
      <c r="AO186" s="913"/>
      <c r="AP186" s="96"/>
      <c r="AQ186" s="96"/>
      <c r="AR186" s="96"/>
      <c r="AS186" s="96"/>
      <c r="AT186" s="96"/>
      <c r="AU186" s="96"/>
      <c r="AV186" s="96"/>
      <c r="AX186" s="100"/>
      <c r="AY186" s="100"/>
    </row>
    <row r="187" spans="1:51" s="84" customFormat="1">
      <c r="A187" s="33"/>
      <c r="B187" s="1017"/>
      <c r="C187" s="1017"/>
      <c r="D187" s="1017"/>
      <c r="E187" s="1018"/>
      <c r="F187" s="150"/>
      <c r="G187" s="150"/>
      <c r="H187" s="150"/>
      <c r="I187" s="151"/>
      <c r="J187" s="150"/>
      <c r="K187" s="529"/>
      <c r="L187" s="152"/>
      <c r="M187" s="152"/>
      <c r="N187" s="150"/>
      <c r="O187" s="153"/>
      <c r="P187" s="153"/>
      <c r="Q187" s="999"/>
      <c r="R187" s="999"/>
      <c r="S187" s="248"/>
      <c r="T187" s="156"/>
      <c r="U187" s="156"/>
      <c r="V187" s="157"/>
      <c r="W187" s="158"/>
      <c r="X187" s="159"/>
      <c r="Y187" s="11"/>
      <c r="Z187" s="156"/>
      <c r="AA187" s="157"/>
      <c r="AB187" s="932"/>
      <c r="AC187" s="933"/>
      <c r="AD187" s="934"/>
      <c r="AE187" s="918">
        <v>180</v>
      </c>
      <c r="AF187" s="903"/>
      <c r="AG187" s="910"/>
      <c r="AH187" s="910"/>
      <c r="AI187" s="910"/>
      <c r="AJ187" s="910"/>
      <c r="AK187" s="910"/>
      <c r="AL187" s="910"/>
      <c r="AM187" s="935"/>
      <c r="AN187" s="935"/>
      <c r="AO187" s="935"/>
      <c r="AP187" s="905"/>
      <c r="AQ187" s="905"/>
      <c r="AR187" s="905"/>
      <c r="AS187" s="905"/>
      <c r="AT187" s="905"/>
      <c r="AU187" s="905"/>
      <c r="AV187" s="905"/>
      <c r="AW187" s="848"/>
      <c r="AX187" s="31"/>
      <c r="AY187" s="31"/>
    </row>
    <row r="188" spans="1:51" s="84" customFormat="1" ht="33" customHeight="1">
      <c r="A188" s="1063" t="s">
        <v>148</v>
      </c>
      <c r="B188" s="1064"/>
      <c r="C188" s="1064"/>
      <c r="D188" s="1064"/>
      <c r="E188" s="1065"/>
      <c r="F188" s="150"/>
      <c r="G188" s="150"/>
      <c r="H188" s="150"/>
      <c r="I188" s="151"/>
      <c r="J188" s="150"/>
      <c r="K188" s="529"/>
      <c r="L188" s="152"/>
      <c r="M188" s="152"/>
      <c r="N188" s="150"/>
      <c r="O188" s="153"/>
      <c r="P188" s="153"/>
      <c r="Q188" s="999"/>
      <c r="R188" s="999"/>
      <c r="S188" s="248"/>
      <c r="T188" s="156"/>
      <c r="U188" s="156"/>
      <c r="V188" s="157"/>
      <c r="W188" s="158"/>
      <c r="X188" s="159"/>
      <c r="Y188" s="11"/>
      <c r="Z188" s="156"/>
      <c r="AA188" s="157"/>
      <c r="AB188" s="932"/>
      <c r="AC188" s="933"/>
      <c r="AD188" s="934"/>
      <c r="AE188" s="918">
        <v>181</v>
      </c>
      <c r="AF188" s="903"/>
      <c r="AG188" s="910"/>
      <c r="AH188" s="910"/>
      <c r="AI188" s="910"/>
      <c r="AJ188" s="910"/>
      <c r="AK188" s="910"/>
      <c r="AL188" s="910"/>
      <c r="AM188" s="935"/>
      <c r="AN188" s="935"/>
      <c r="AO188" s="935"/>
      <c r="AP188" s="905"/>
      <c r="AQ188" s="905"/>
      <c r="AR188" s="905"/>
      <c r="AS188" s="905"/>
      <c r="AT188" s="905"/>
      <c r="AU188" s="905"/>
      <c r="AV188" s="905"/>
      <c r="AW188" s="848"/>
      <c r="AX188" s="31"/>
      <c r="AY188" s="31"/>
    </row>
    <row r="189" spans="1:51" s="137" customFormat="1" ht="33.75" customHeight="1">
      <c r="A189" s="42"/>
      <c r="B189" s="1041" t="s">
        <v>149</v>
      </c>
      <c r="C189" s="1042"/>
      <c r="D189" s="1042"/>
      <c r="E189" s="1043"/>
      <c r="F189" s="8"/>
      <c r="G189" s="8"/>
      <c r="H189" s="8"/>
      <c r="I189" s="22"/>
      <c r="J189" s="8"/>
      <c r="K189" s="242"/>
      <c r="L189" s="40"/>
      <c r="M189" s="40"/>
      <c r="N189" s="8"/>
      <c r="O189" s="117"/>
      <c r="P189" s="117"/>
      <c r="Q189" s="996"/>
      <c r="R189" s="996"/>
      <c r="S189" s="240"/>
      <c r="T189" s="119"/>
      <c r="U189" s="119"/>
      <c r="V189" s="98"/>
      <c r="W189" s="99"/>
      <c r="X189" s="23"/>
      <c r="Y189" s="16"/>
      <c r="Z189" s="119"/>
      <c r="AA189" s="98"/>
      <c r="AB189" s="915"/>
      <c r="AC189" s="916"/>
      <c r="AD189" s="917"/>
      <c r="AE189" s="918">
        <v>182</v>
      </c>
      <c r="AF189" s="918"/>
      <c r="AG189" s="919"/>
      <c r="AH189" s="919"/>
      <c r="AI189" s="919"/>
      <c r="AJ189" s="919"/>
      <c r="AK189" s="919"/>
      <c r="AL189" s="919"/>
      <c r="AM189" s="913"/>
      <c r="AN189" s="913"/>
      <c r="AO189" s="913"/>
      <c r="AP189" s="96"/>
      <c r="AQ189" s="96"/>
      <c r="AR189" s="96"/>
      <c r="AS189" s="96"/>
      <c r="AT189" s="96"/>
      <c r="AU189" s="96"/>
      <c r="AV189" s="96"/>
      <c r="AX189" s="100"/>
      <c r="AY189" s="100"/>
    </row>
    <row r="190" spans="1:51" s="137" customFormat="1" ht="30">
      <c r="A190" s="42"/>
      <c r="B190" s="1036" t="s">
        <v>96</v>
      </c>
      <c r="C190" s="1036"/>
      <c r="D190" s="1036"/>
      <c r="E190" s="1037"/>
      <c r="F190" s="8">
        <v>411000000</v>
      </c>
      <c r="G190" s="8">
        <v>411000000</v>
      </c>
      <c r="H190" s="8">
        <v>373089000</v>
      </c>
      <c r="I190" s="73">
        <f>H190/G190</f>
        <v>0.9077591240875913</v>
      </c>
      <c r="J190" s="131">
        <f>F190-H190</f>
        <v>37911000</v>
      </c>
      <c r="K190" s="769" t="s">
        <v>853</v>
      </c>
      <c r="L190" s="40"/>
      <c r="M190" s="40"/>
      <c r="N190" s="8"/>
      <c r="O190" s="117">
        <v>43272</v>
      </c>
      <c r="P190" s="117">
        <v>43361</v>
      </c>
      <c r="Q190" s="996">
        <v>98.25</v>
      </c>
      <c r="R190" s="996">
        <v>100</v>
      </c>
      <c r="S190" s="770"/>
      <c r="T190" s="119">
        <v>1</v>
      </c>
      <c r="U190" s="119">
        <v>411000000</v>
      </c>
      <c r="V190" s="98"/>
      <c r="W190" s="99"/>
      <c r="X190" s="23"/>
      <c r="Y190" s="16"/>
      <c r="Z190" s="119">
        <v>1</v>
      </c>
      <c r="AA190" s="98"/>
      <c r="AB190" s="915"/>
      <c r="AC190" s="916"/>
      <c r="AD190" s="917"/>
      <c r="AE190" s="918">
        <v>183</v>
      </c>
      <c r="AF190" s="918"/>
      <c r="AG190" s="919">
        <v>1</v>
      </c>
      <c r="AH190" s="919"/>
      <c r="AI190" s="919"/>
      <c r="AJ190" s="919"/>
      <c r="AK190" s="919"/>
      <c r="AL190" s="919"/>
      <c r="AM190" s="913"/>
      <c r="AN190" s="913"/>
      <c r="AO190" s="913"/>
      <c r="AP190" s="96"/>
      <c r="AQ190" s="96"/>
      <c r="AR190" s="96"/>
      <c r="AS190" s="96"/>
      <c r="AT190" s="96"/>
      <c r="AU190" s="96"/>
      <c r="AV190" s="96"/>
      <c r="AX190" s="100"/>
      <c r="AY190" s="100"/>
    </row>
    <row r="191" spans="1:51" s="84" customFormat="1">
      <c r="A191" s="33"/>
      <c r="B191" s="1017"/>
      <c r="C191" s="1017"/>
      <c r="D191" s="1017"/>
      <c r="E191" s="1018"/>
      <c r="F191" s="150"/>
      <c r="G191" s="150"/>
      <c r="H191" s="150"/>
      <c r="I191" s="151"/>
      <c r="J191" s="150"/>
      <c r="K191" s="529"/>
      <c r="L191" s="152"/>
      <c r="M191" s="152"/>
      <c r="N191" s="150"/>
      <c r="O191" s="153"/>
      <c r="P191" s="153"/>
      <c r="Q191" s="999"/>
      <c r="R191" s="999"/>
      <c r="S191" s="248"/>
      <c r="T191" s="156"/>
      <c r="U191" s="156"/>
      <c r="V191" s="157"/>
      <c r="W191" s="158"/>
      <c r="X191" s="159"/>
      <c r="Y191" s="11"/>
      <c r="Z191" s="156"/>
      <c r="AA191" s="157"/>
      <c r="AB191" s="932"/>
      <c r="AC191" s="933"/>
      <c r="AD191" s="934"/>
      <c r="AE191" s="918">
        <v>184</v>
      </c>
      <c r="AF191" s="903"/>
      <c r="AG191" s="910"/>
      <c r="AH191" s="910"/>
      <c r="AI191" s="910"/>
      <c r="AJ191" s="910"/>
      <c r="AK191" s="910"/>
      <c r="AL191" s="910"/>
      <c r="AM191" s="935"/>
      <c r="AN191" s="935"/>
      <c r="AO191" s="935"/>
      <c r="AP191" s="905"/>
      <c r="AQ191" s="905"/>
      <c r="AR191" s="905"/>
      <c r="AS191" s="905"/>
      <c r="AT191" s="905"/>
      <c r="AU191" s="905"/>
      <c r="AV191" s="905"/>
      <c r="AW191" s="848"/>
      <c r="AX191" s="31"/>
      <c r="AY191" s="31"/>
    </row>
    <row r="192" spans="1:51" s="84" customFormat="1" ht="18.75" customHeight="1">
      <c r="A192" s="1060" t="s">
        <v>150</v>
      </c>
      <c r="B192" s="1061"/>
      <c r="C192" s="1061"/>
      <c r="D192" s="1061"/>
      <c r="E192" s="1062"/>
      <c r="F192" s="160"/>
      <c r="G192" s="160"/>
      <c r="H192" s="160"/>
      <c r="I192" s="161"/>
      <c r="J192" s="160"/>
      <c r="K192" s="530"/>
      <c r="L192" s="162"/>
      <c r="M192" s="162"/>
      <c r="N192" s="160"/>
      <c r="O192" s="163"/>
      <c r="P192" s="163"/>
      <c r="Q192" s="1000"/>
      <c r="R192" s="1000"/>
      <c r="S192" s="249"/>
      <c r="T192" s="165"/>
      <c r="U192" s="165"/>
      <c r="V192" s="157"/>
      <c r="W192" s="158"/>
      <c r="X192" s="159"/>
      <c r="Y192" s="11"/>
      <c r="Z192" s="165"/>
      <c r="AA192" s="157"/>
      <c r="AB192" s="932"/>
      <c r="AC192" s="933"/>
      <c r="AD192" s="934"/>
      <c r="AE192" s="918">
        <v>185</v>
      </c>
      <c r="AF192" s="903"/>
      <c r="AG192" s="910"/>
      <c r="AH192" s="910"/>
      <c r="AI192" s="910"/>
      <c r="AJ192" s="910"/>
      <c r="AK192" s="910"/>
      <c r="AL192" s="910"/>
      <c r="AM192" s="935"/>
      <c r="AN192" s="935"/>
      <c r="AO192" s="935"/>
      <c r="AP192" s="905"/>
      <c r="AQ192" s="905"/>
      <c r="AR192" s="905"/>
      <c r="AS192" s="905"/>
      <c r="AT192" s="905"/>
      <c r="AU192" s="905"/>
      <c r="AV192" s="905"/>
      <c r="AW192" s="848"/>
      <c r="AX192" s="31"/>
      <c r="AY192" s="31"/>
    </row>
    <row r="193" spans="1:51" s="137" customFormat="1" ht="34.5" customHeight="1">
      <c r="A193" s="35"/>
      <c r="B193" s="1024" t="s">
        <v>151</v>
      </c>
      <c r="C193" s="1024"/>
      <c r="D193" s="1024"/>
      <c r="E193" s="1025"/>
      <c r="F193" s="131"/>
      <c r="G193" s="131"/>
      <c r="H193" s="131"/>
      <c r="I193" s="73"/>
      <c r="J193" s="131"/>
      <c r="K193" s="244"/>
      <c r="L193" s="132"/>
      <c r="M193" s="132"/>
      <c r="N193" s="131"/>
      <c r="O193" s="133"/>
      <c r="P193" s="133"/>
      <c r="Q193" s="997"/>
      <c r="R193" s="997"/>
      <c r="S193" s="243"/>
      <c r="T193" s="136"/>
      <c r="U193" s="136"/>
      <c r="V193" s="98"/>
      <c r="W193" s="99"/>
      <c r="X193" s="23"/>
      <c r="Y193" s="16"/>
      <c r="Z193" s="136"/>
      <c r="AA193" s="98"/>
      <c r="AB193" s="915"/>
      <c r="AC193" s="916"/>
      <c r="AD193" s="917"/>
      <c r="AE193" s="918">
        <v>186</v>
      </c>
      <c r="AF193" s="918"/>
      <c r="AG193" s="919"/>
      <c r="AH193" s="919"/>
      <c r="AI193" s="919"/>
      <c r="AJ193" s="919"/>
      <c r="AK193" s="919"/>
      <c r="AL193" s="919"/>
      <c r="AM193" s="913"/>
      <c r="AN193" s="913"/>
      <c r="AO193" s="913"/>
      <c r="AP193" s="96"/>
      <c r="AQ193" s="96"/>
      <c r="AR193" s="96"/>
      <c r="AS193" s="96"/>
      <c r="AT193" s="96"/>
      <c r="AU193" s="96"/>
      <c r="AV193" s="96"/>
      <c r="AX193" s="100"/>
      <c r="AY193" s="100"/>
    </row>
    <row r="194" spans="1:51" s="137" customFormat="1" ht="30">
      <c r="A194" s="35"/>
      <c r="B194" s="1049" t="s">
        <v>96</v>
      </c>
      <c r="C194" s="1049"/>
      <c r="D194" s="1049"/>
      <c r="E194" s="1050"/>
      <c r="F194" s="131">
        <v>2853702960</v>
      </c>
      <c r="G194" s="131">
        <v>2802200000</v>
      </c>
      <c r="H194" s="131">
        <v>2663100000</v>
      </c>
      <c r="I194" s="73">
        <f>H194/G194</f>
        <v>0.95036043108985802</v>
      </c>
      <c r="J194" s="131">
        <f>F194-H194</f>
        <v>190602960</v>
      </c>
      <c r="K194" s="790" t="s">
        <v>637</v>
      </c>
      <c r="L194" s="132"/>
      <c r="M194" s="132"/>
      <c r="N194" s="131"/>
      <c r="O194" s="133">
        <v>43279</v>
      </c>
      <c r="P194" s="791">
        <v>43429</v>
      </c>
      <c r="Q194" s="997">
        <v>68.77</v>
      </c>
      <c r="R194" s="997">
        <v>76.63</v>
      </c>
      <c r="S194" s="454"/>
      <c r="T194" s="136">
        <v>1</v>
      </c>
      <c r="U194" s="136">
        <v>2853702960</v>
      </c>
      <c r="V194" s="98"/>
      <c r="W194" s="99"/>
      <c r="X194" s="23"/>
      <c r="Y194" s="16"/>
      <c r="Z194" s="136">
        <v>1</v>
      </c>
      <c r="AA194" s="98"/>
      <c r="AB194" s="915"/>
      <c r="AC194" s="916"/>
      <c r="AD194" s="917"/>
      <c r="AE194" s="918">
        <v>187</v>
      </c>
      <c r="AF194" s="918"/>
      <c r="AG194" s="919">
        <v>1</v>
      </c>
      <c r="AH194" s="919"/>
      <c r="AI194" s="919"/>
      <c r="AJ194" s="919"/>
      <c r="AK194" s="919"/>
      <c r="AL194" s="919"/>
      <c r="AM194" s="913"/>
      <c r="AN194" s="913"/>
      <c r="AO194" s="913"/>
      <c r="AP194" s="96"/>
      <c r="AQ194" s="96"/>
      <c r="AR194" s="96"/>
      <c r="AS194" s="96"/>
      <c r="AT194" s="96"/>
      <c r="AU194" s="96"/>
      <c r="AV194" s="96"/>
      <c r="AX194" s="100"/>
      <c r="AY194" s="100"/>
    </row>
    <row r="195" spans="1:51" ht="21.75" customHeight="1">
      <c r="A195" s="1060" t="s">
        <v>22</v>
      </c>
      <c r="B195" s="1061"/>
      <c r="C195" s="1061"/>
      <c r="D195" s="1061"/>
      <c r="E195" s="1062"/>
      <c r="F195" s="166"/>
      <c r="G195" s="166"/>
      <c r="H195" s="166"/>
      <c r="I195" s="161"/>
      <c r="J195" s="166"/>
      <c r="K195" s="531"/>
      <c r="L195" s="167"/>
      <c r="M195" s="167"/>
      <c r="N195" s="166"/>
      <c r="O195" s="168"/>
      <c r="P195" s="168"/>
      <c r="Q195" s="1001"/>
      <c r="R195" s="1001"/>
      <c r="S195" s="250"/>
      <c r="T195" s="169"/>
      <c r="U195" s="169"/>
      <c r="V195" s="157"/>
      <c r="W195" s="158"/>
      <c r="X195" s="159"/>
      <c r="Y195" s="11"/>
      <c r="Z195" s="169"/>
      <c r="AA195" s="157"/>
      <c r="AB195" s="932"/>
      <c r="AC195" s="933"/>
      <c r="AD195" s="934"/>
      <c r="AE195" s="918">
        <v>188</v>
      </c>
      <c r="AG195" s="910"/>
      <c r="AH195" s="910"/>
      <c r="AI195" s="910"/>
      <c r="AJ195" s="910"/>
      <c r="AK195" s="910"/>
      <c r="AL195" s="910"/>
      <c r="AM195" s="935"/>
      <c r="AN195" s="935"/>
      <c r="AO195" s="935"/>
      <c r="AP195" s="905"/>
      <c r="AQ195" s="905"/>
      <c r="AR195" s="905"/>
      <c r="AS195" s="905"/>
      <c r="AT195" s="905"/>
      <c r="AU195" s="905"/>
      <c r="AV195" s="905"/>
      <c r="AW195" s="848"/>
    </row>
    <row r="196" spans="1:51" s="137" customFormat="1" ht="45">
      <c r="A196" s="35"/>
      <c r="B196" s="1024" t="s">
        <v>654</v>
      </c>
      <c r="C196" s="1024"/>
      <c r="D196" s="1024"/>
      <c r="E196" s="1025"/>
      <c r="F196" s="131">
        <v>5493750000</v>
      </c>
      <c r="G196" s="131">
        <v>5298630000</v>
      </c>
      <c r="H196" s="131">
        <v>4554000000</v>
      </c>
      <c r="I196" s="73">
        <f>H196/G196</f>
        <v>0.85946744724579749</v>
      </c>
      <c r="J196" s="131">
        <f>F196-H196</f>
        <v>939750000</v>
      </c>
      <c r="K196" s="244" t="s">
        <v>506</v>
      </c>
      <c r="L196" s="132" t="s">
        <v>507</v>
      </c>
      <c r="M196" s="132"/>
      <c r="N196" s="131">
        <v>150</v>
      </c>
      <c r="O196" s="133">
        <v>43187</v>
      </c>
      <c r="P196" s="133">
        <v>43336</v>
      </c>
      <c r="Q196" s="997">
        <v>96.44</v>
      </c>
      <c r="R196" s="997">
        <v>100</v>
      </c>
      <c r="S196" s="243"/>
      <c r="T196" s="136">
        <v>1</v>
      </c>
      <c r="U196" s="136">
        <v>5493750000</v>
      </c>
      <c r="V196" s="98"/>
      <c r="W196" s="99"/>
      <c r="X196" s="23"/>
      <c r="Y196" s="16"/>
      <c r="Z196" s="136">
        <v>1</v>
      </c>
      <c r="AA196" s="98"/>
      <c r="AB196" s="915"/>
      <c r="AC196" s="916"/>
      <c r="AD196" s="917"/>
      <c r="AE196" s="918">
        <v>189</v>
      </c>
      <c r="AF196" s="918"/>
      <c r="AG196" s="919">
        <v>1</v>
      </c>
      <c r="AH196" s="919"/>
      <c r="AI196" s="919"/>
      <c r="AJ196" s="919"/>
      <c r="AK196" s="919"/>
      <c r="AL196" s="919"/>
      <c r="AM196" s="913"/>
      <c r="AN196" s="913"/>
      <c r="AO196" s="913"/>
      <c r="AP196" s="96"/>
      <c r="AQ196" s="96"/>
      <c r="AR196" s="96"/>
      <c r="AS196" s="96"/>
      <c r="AT196" s="96"/>
      <c r="AU196" s="96"/>
      <c r="AV196" s="96"/>
      <c r="AX196" s="100"/>
      <c r="AY196" s="100"/>
    </row>
    <row r="197" spans="1:51" s="84" customFormat="1">
      <c r="A197" s="17"/>
      <c r="B197" s="1066"/>
      <c r="C197" s="1066"/>
      <c r="D197" s="1066"/>
      <c r="E197" s="1067"/>
      <c r="F197" s="160"/>
      <c r="G197" s="160"/>
      <c r="H197" s="160"/>
      <c r="I197" s="161"/>
      <c r="J197" s="160"/>
      <c r="K197" s="530"/>
      <c r="L197" s="162"/>
      <c r="M197" s="162"/>
      <c r="N197" s="160"/>
      <c r="O197" s="163"/>
      <c r="P197" s="163"/>
      <c r="Q197" s="1000"/>
      <c r="R197" s="1000"/>
      <c r="S197" s="249"/>
      <c r="T197" s="165"/>
      <c r="U197" s="165"/>
      <c r="V197" s="157"/>
      <c r="W197" s="158"/>
      <c r="X197" s="159"/>
      <c r="Y197" s="11"/>
      <c r="Z197" s="165"/>
      <c r="AA197" s="157"/>
      <c r="AB197" s="932"/>
      <c r="AC197" s="933"/>
      <c r="AD197" s="934"/>
      <c r="AE197" s="918">
        <v>190</v>
      </c>
      <c r="AF197" s="903"/>
      <c r="AG197" s="910"/>
      <c r="AH197" s="910"/>
      <c r="AI197" s="910"/>
      <c r="AJ197" s="910"/>
      <c r="AK197" s="910"/>
      <c r="AL197" s="910"/>
      <c r="AM197" s="935"/>
      <c r="AN197" s="935"/>
      <c r="AO197" s="935"/>
      <c r="AP197" s="905"/>
      <c r="AQ197" s="905"/>
      <c r="AR197" s="905"/>
      <c r="AS197" s="905"/>
      <c r="AT197" s="905"/>
      <c r="AU197" s="905"/>
      <c r="AV197" s="905"/>
      <c r="AW197" s="848"/>
      <c r="AX197" s="31"/>
      <c r="AY197" s="31"/>
    </row>
    <row r="198" spans="1:51" s="84" customFormat="1">
      <c r="A198" s="17" t="s">
        <v>27</v>
      </c>
      <c r="B198" s="18"/>
      <c r="C198" s="18"/>
      <c r="D198" s="18"/>
      <c r="E198" s="51"/>
      <c r="F198" s="160"/>
      <c r="G198" s="160"/>
      <c r="H198" s="160"/>
      <c r="I198" s="161"/>
      <c r="J198" s="160"/>
      <c r="K198" s="530"/>
      <c r="L198" s="162"/>
      <c r="M198" s="162"/>
      <c r="N198" s="160"/>
      <c r="O198" s="163"/>
      <c r="P198" s="163"/>
      <c r="Q198" s="1000"/>
      <c r="R198" s="1000"/>
      <c r="S198" s="249"/>
      <c r="T198" s="165"/>
      <c r="U198" s="165"/>
      <c r="V198" s="157"/>
      <c r="W198" s="158"/>
      <c r="X198" s="159"/>
      <c r="Y198" s="11"/>
      <c r="Z198" s="165"/>
      <c r="AA198" s="157"/>
      <c r="AB198" s="932"/>
      <c r="AC198" s="933"/>
      <c r="AD198" s="934"/>
      <c r="AE198" s="918">
        <v>191</v>
      </c>
      <c r="AF198" s="903"/>
      <c r="AG198" s="910"/>
      <c r="AH198" s="910"/>
      <c r="AI198" s="910"/>
      <c r="AJ198" s="910"/>
      <c r="AK198" s="910"/>
      <c r="AL198" s="910"/>
      <c r="AM198" s="935"/>
      <c r="AN198" s="935"/>
      <c r="AO198" s="935"/>
      <c r="AP198" s="905"/>
      <c r="AQ198" s="905"/>
      <c r="AR198" s="905"/>
      <c r="AS198" s="905"/>
      <c r="AT198" s="905"/>
      <c r="AU198" s="905"/>
      <c r="AV198" s="905"/>
      <c r="AW198" s="848"/>
      <c r="AX198" s="31"/>
      <c r="AY198" s="31"/>
    </row>
    <row r="199" spans="1:51" s="84" customFormat="1">
      <c r="A199" s="17"/>
      <c r="B199" s="18" t="s">
        <v>344</v>
      </c>
      <c r="C199" s="18"/>
      <c r="D199" s="18"/>
      <c r="E199" s="51"/>
      <c r="F199" s="160"/>
      <c r="G199" s="160"/>
      <c r="H199" s="160"/>
      <c r="I199" s="161"/>
      <c r="J199" s="160"/>
      <c r="K199" s="530"/>
      <c r="L199" s="162"/>
      <c r="M199" s="162"/>
      <c r="N199" s="160"/>
      <c r="O199" s="163"/>
      <c r="P199" s="163"/>
      <c r="Q199" s="1000"/>
      <c r="R199" s="1000"/>
      <c r="S199" s="249"/>
      <c r="T199" s="165"/>
      <c r="U199" s="165"/>
      <c r="V199" s="157"/>
      <c r="W199" s="158"/>
      <c r="X199" s="159"/>
      <c r="Y199" s="11"/>
      <c r="Z199" s="165"/>
      <c r="AA199" s="157"/>
      <c r="AB199" s="932"/>
      <c r="AC199" s="933"/>
      <c r="AD199" s="934"/>
      <c r="AE199" s="918">
        <v>192</v>
      </c>
      <c r="AF199" s="903"/>
      <c r="AG199" s="910"/>
      <c r="AH199" s="910"/>
      <c r="AI199" s="910"/>
      <c r="AJ199" s="910"/>
      <c r="AK199" s="910"/>
      <c r="AL199" s="910"/>
      <c r="AM199" s="935"/>
      <c r="AN199" s="935"/>
      <c r="AO199" s="935"/>
      <c r="AP199" s="905"/>
      <c r="AQ199" s="905"/>
      <c r="AR199" s="905"/>
      <c r="AS199" s="905"/>
      <c r="AT199" s="905"/>
      <c r="AU199" s="905"/>
      <c r="AV199" s="905"/>
      <c r="AW199" s="848"/>
      <c r="AX199" s="31"/>
      <c r="AY199" s="31"/>
    </row>
    <row r="200" spans="1:51" s="84" customFormat="1">
      <c r="A200" s="17"/>
      <c r="B200" s="1066" t="s">
        <v>96</v>
      </c>
      <c r="C200" s="1066"/>
      <c r="D200" s="1066"/>
      <c r="E200" s="1067"/>
      <c r="F200" s="160">
        <v>489500000</v>
      </c>
      <c r="G200" s="160">
        <v>478300000</v>
      </c>
      <c r="H200" s="160">
        <v>452800000</v>
      </c>
      <c r="I200" s="73">
        <f>H200/G200</f>
        <v>0.94668618022161821</v>
      </c>
      <c r="J200" s="131">
        <f>F200-H200</f>
        <v>36700000</v>
      </c>
      <c r="K200" s="792" t="s">
        <v>622</v>
      </c>
      <c r="L200" s="162"/>
      <c r="M200" s="162"/>
      <c r="N200" s="160">
        <v>150</v>
      </c>
      <c r="O200" s="163">
        <v>43291</v>
      </c>
      <c r="P200" s="826">
        <v>43441</v>
      </c>
      <c r="Q200" s="1000">
        <v>27.79</v>
      </c>
      <c r="R200" s="1000">
        <v>31.48</v>
      </c>
      <c r="S200" s="454"/>
      <c r="T200" s="165">
        <v>1</v>
      </c>
      <c r="U200" s="165">
        <v>450000000</v>
      </c>
      <c r="V200" s="157"/>
      <c r="W200" s="158"/>
      <c r="X200" s="159"/>
      <c r="Y200" s="11"/>
      <c r="Z200" s="165">
        <v>1</v>
      </c>
      <c r="AA200" s="157"/>
      <c r="AB200" s="932"/>
      <c r="AC200" s="933"/>
      <c r="AD200" s="934"/>
      <c r="AE200" s="918">
        <v>193</v>
      </c>
      <c r="AF200" s="903"/>
      <c r="AG200" s="910">
        <v>1</v>
      </c>
      <c r="AH200" s="910"/>
      <c r="AI200" s="910"/>
      <c r="AJ200" s="910"/>
      <c r="AK200" s="910"/>
      <c r="AL200" s="910"/>
      <c r="AM200" s="935"/>
      <c r="AN200" s="935"/>
      <c r="AO200" s="935"/>
      <c r="AP200" s="905"/>
      <c r="AQ200" s="905"/>
      <c r="AR200" s="905"/>
      <c r="AS200" s="905"/>
      <c r="AT200" s="905"/>
      <c r="AU200" s="905"/>
      <c r="AV200" s="905"/>
      <c r="AW200" s="848"/>
      <c r="AX200" s="31"/>
      <c r="AY200" s="31"/>
    </row>
    <row r="201" spans="1:51" s="84" customFormat="1">
      <c r="A201" s="17"/>
      <c r="B201" s="18" t="s">
        <v>345</v>
      </c>
      <c r="C201" s="18"/>
      <c r="D201" s="18"/>
      <c r="E201" s="51"/>
      <c r="F201" s="160"/>
      <c r="G201" s="160"/>
      <c r="H201" s="160"/>
      <c r="I201" s="161"/>
      <c r="J201" s="160"/>
      <c r="K201" s="530"/>
      <c r="L201" s="162"/>
      <c r="M201" s="162"/>
      <c r="N201" s="160"/>
      <c r="O201" s="163"/>
      <c r="P201" s="163"/>
      <c r="Q201" s="1000"/>
      <c r="R201" s="1000"/>
      <c r="S201" s="249"/>
      <c r="T201" s="165"/>
      <c r="U201" s="165"/>
      <c r="V201" s="157"/>
      <c r="W201" s="158"/>
      <c r="X201" s="159"/>
      <c r="Y201" s="11"/>
      <c r="Z201" s="165"/>
      <c r="AA201" s="157"/>
      <c r="AB201" s="932"/>
      <c r="AC201" s="933"/>
      <c r="AD201" s="934"/>
      <c r="AE201" s="918">
        <v>194</v>
      </c>
      <c r="AF201" s="903"/>
      <c r="AG201" s="910"/>
      <c r="AH201" s="910"/>
      <c r="AI201" s="910"/>
      <c r="AJ201" s="910"/>
      <c r="AK201" s="910"/>
      <c r="AL201" s="910"/>
      <c r="AM201" s="935"/>
      <c r="AN201" s="935"/>
      <c r="AO201" s="935"/>
      <c r="AP201" s="905"/>
      <c r="AQ201" s="905"/>
      <c r="AR201" s="905"/>
      <c r="AS201" s="905"/>
      <c r="AT201" s="905"/>
      <c r="AU201" s="905"/>
      <c r="AV201" s="905"/>
      <c r="AW201" s="848"/>
      <c r="AX201" s="31"/>
      <c r="AY201" s="31"/>
    </row>
    <row r="202" spans="1:51" s="84" customFormat="1">
      <c r="A202" s="17"/>
      <c r="B202" s="1066" t="s">
        <v>96</v>
      </c>
      <c r="C202" s="1066"/>
      <c r="D202" s="1066"/>
      <c r="E202" s="1067"/>
      <c r="F202" s="160">
        <v>711350240</v>
      </c>
      <c r="G202" s="160">
        <v>696900000</v>
      </c>
      <c r="H202" s="160">
        <v>657990000</v>
      </c>
      <c r="I202" s="73">
        <f>H202/G202</f>
        <v>0.94416702539819197</v>
      </c>
      <c r="J202" s="131">
        <f>F202-H202</f>
        <v>53360240</v>
      </c>
      <c r="K202" s="792" t="s">
        <v>876</v>
      </c>
      <c r="L202" s="162"/>
      <c r="M202" s="162"/>
      <c r="N202" s="160">
        <v>150</v>
      </c>
      <c r="O202" s="163">
        <v>43291</v>
      </c>
      <c r="P202" s="826">
        <v>43441</v>
      </c>
      <c r="Q202" s="1000">
        <v>75.069999999999993</v>
      </c>
      <c r="R202" s="1000">
        <v>87.26</v>
      </c>
      <c r="S202" s="454"/>
      <c r="T202" s="165">
        <v>1</v>
      </c>
      <c r="U202" s="165">
        <v>689351240</v>
      </c>
      <c r="V202" s="157"/>
      <c r="W202" s="158"/>
      <c r="X202" s="159"/>
      <c r="Y202" s="11"/>
      <c r="Z202" s="165">
        <v>1</v>
      </c>
      <c r="AA202" s="157"/>
      <c r="AB202" s="932"/>
      <c r="AC202" s="933"/>
      <c r="AD202" s="934"/>
      <c r="AE202" s="918">
        <v>195</v>
      </c>
      <c r="AF202" s="903"/>
      <c r="AG202" s="910">
        <v>1</v>
      </c>
      <c r="AH202" s="910"/>
      <c r="AI202" s="910"/>
      <c r="AJ202" s="910"/>
      <c r="AK202" s="910"/>
      <c r="AL202" s="910"/>
      <c r="AM202" s="935"/>
      <c r="AN202" s="935"/>
      <c r="AO202" s="935"/>
      <c r="AP202" s="905"/>
      <c r="AQ202" s="905"/>
      <c r="AR202" s="905"/>
      <c r="AS202" s="905"/>
      <c r="AT202" s="905"/>
      <c r="AU202" s="905"/>
      <c r="AV202" s="905"/>
      <c r="AW202" s="848"/>
      <c r="AX202" s="31"/>
      <c r="AY202" s="31"/>
    </row>
    <row r="203" spans="1:51" s="84" customFormat="1">
      <c r="A203" s="17"/>
      <c r="B203" s="1066"/>
      <c r="C203" s="1066"/>
      <c r="D203" s="1066"/>
      <c r="E203" s="1067"/>
      <c r="F203" s="166"/>
      <c r="G203" s="166"/>
      <c r="H203" s="166"/>
      <c r="I203" s="161"/>
      <c r="J203" s="166"/>
      <c r="K203" s="531"/>
      <c r="L203" s="167"/>
      <c r="M203" s="167"/>
      <c r="N203" s="166"/>
      <c r="O203" s="168"/>
      <c r="P203" s="168"/>
      <c r="Q203" s="1001"/>
      <c r="R203" s="1001"/>
      <c r="S203" s="250"/>
      <c r="T203" s="169"/>
      <c r="U203" s="169"/>
      <c r="V203" s="157"/>
      <c r="W203" s="158"/>
      <c r="X203" s="159"/>
      <c r="Y203" s="11"/>
      <c r="Z203" s="169"/>
      <c r="AA203" s="157"/>
      <c r="AB203" s="932"/>
      <c r="AC203" s="933"/>
      <c r="AD203" s="934"/>
      <c r="AE203" s="918">
        <v>196</v>
      </c>
      <c r="AF203" s="903"/>
      <c r="AG203" s="910"/>
      <c r="AH203" s="910"/>
      <c r="AI203" s="910"/>
      <c r="AJ203" s="910"/>
      <c r="AK203" s="910"/>
      <c r="AL203" s="910"/>
      <c r="AM203" s="935"/>
      <c r="AN203" s="935"/>
      <c r="AO203" s="935"/>
      <c r="AP203" s="905"/>
      <c r="AQ203" s="905"/>
      <c r="AR203" s="905"/>
      <c r="AS203" s="905"/>
      <c r="AT203" s="905"/>
      <c r="AU203" s="905"/>
      <c r="AV203" s="905"/>
      <c r="AW203" s="848"/>
      <c r="AX203" s="31"/>
      <c r="AY203" s="31"/>
    </row>
    <row r="204" spans="1:51" s="137" customFormat="1">
      <c r="A204" s="35" t="s">
        <v>337</v>
      </c>
      <c r="B204" s="19"/>
      <c r="C204" s="19"/>
      <c r="D204" s="19"/>
      <c r="E204" s="43"/>
      <c r="F204" s="72"/>
      <c r="G204" s="72"/>
      <c r="H204" s="72"/>
      <c r="I204" s="73"/>
      <c r="J204" s="72"/>
      <c r="K204" s="237"/>
      <c r="L204" s="74"/>
      <c r="M204" s="74"/>
      <c r="N204" s="72"/>
      <c r="O204" s="75"/>
      <c r="P204" s="75"/>
      <c r="Q204" s="998"/>
      <c r="R204" s="998"/>
      <c r="S204" s="236"/>
      <c r="T204" s="103"/>
      <c r="U204" s="103"/>
      <c r="V204" s="98"/>
      <c r="W204" s="99"/>
      <c r="X204" s="23"/>
      <c r="Y204" s="16"/>
      <c r="Z204" s="103"/>
      <c r="AA204" s="98"/>
      <c r="AB204" s="915"/>
      <c r="AC204" s="916"/>
      <c r="AD204" s="917"/>
      <c r="AE204" s="918">
        <v>197</v>
      </c>
      <c r="AF204" s="918"/>
      <c r="AG204" s="919"/>
      <c r="AH204" s="919"/>
      <c r="AI204" s="919"/>
      <c r="AJ204" s="919"/>
      <c r="AK204" s="919"/>
      <c r="AL204" s="919"/>
      <c r="AM204" s="913"/>
      <c r="AN204" s="913"/>
      <c r="AO204" s="913"/>
      <c r="AP204" s="96"/>
      <c r="AQ204" s="96"/>
      <c r="AR204" s="96"/>
      <c r="AS204" s="96"/>
      <c r="AT204" s="96"/>
      <c r="AU204" s="96"/>
      <c r="AV204" s="96"/>
      <c r="AX204" s="100"/>
      <c r="AY204" s="100"/>
    </row>
    <row r="205" spans="1:51" s="137" customFormat="1">
      <c r="A205" s="35"/>
      <c r="B205" s="19" t="s">
        <v>169</v>
      </c>
      <c r="C205" s="19"/>
      <c r="D205" s="19"/>
      <c r="E205" s="43"/>
      <c r="F205" s="72"/>
      <c r="G205" s="72"/>
      <c r="H205" s="72"/>
      <c r="I205" s="73"/>
      <c r="J205" s="72"/>
      <c r="K205" s="237"/>
      <c r="L205" s="74"/>
      <c r="M205" s="74"/>
      <c r="N205" s="72"/>
      <c r="O205" s="75"/>
      <c r="P205" s="75"/>
      <c r="Q205" s="998"/>
      <c r="R205" s="998"/>
      <c r="S205" s="236"/>
      <c r="T205" s="103"/>
      <c r="U205" s="103"/>
      <c r="V205" s="98"/>
      <c r="W205" s="99"/>
      <c r="X205" s="23"/>
      <c r="Y205" s="16"/>
      <c r="Z205" s="103"/>
      <c r="AA205" s="98"/>
      <c r="AB205" s="915"/>
      <c r="AC205" s="916"/>
      <c r="AD205" s="917"/>
      <c r="AE205" s="918">
        <v>198</v>
      </c>
      <c r="AF205" s="918"/>
      <c r="AG205" s="919"/>
      <c r="AH205" s="919"/>
      <c r="AI205" s="919"/>
      <c r="AJ205" s="919"/>
      <c r="AK205" s="919"/>
      <c r="AL205" s="919"/>
      <c r="AM205" s="913"/>
      <c r="AN205" s="913"/>
      <c r="AO205" s="913"/>
      <c r="AP205" s="96"/>
      <c r="AQ205" s="96"/>
      <c r="AR205" s="96"/>
      <c r="AS205" s="96"/>
      <c r="AT205" s="96"/>
      <c r="AU205" s="96"/>
      <c r="AV205" s="96"/>
      <c r="AX205" s="100"/>
      <c r="AY205" s="100"/>
    </row>
    <row r="206" spans="1:51" s="137" customFormat="1" ht="30">
      <c r="A206" s="35"/>
      <c r="B206" s="1049" t="s">
        <v>96</v>
      </c>
      <c r="C206" s="1049"/>
      <c r="D206" s="1049"/>
      <c r="E206" s="1050"/>
      <c r="F206" s="131">
        <v>3800000000</v>
      </c>
      <c r="G206" s="131">
        <v>3688611000</v>
      </c>
      <c r="H206" s="131">
        <v>3551000000</v>
      </c>
      <c r="I206" s="73">
        <f>H206/G206</f>
        <v>0.96269300286747506</v>
      </c>
      <c r="J206" s="131">
        <f>F206-H206</f>
        <v>249000000</v>
      </c>
      <c r="K206" s="790" t="s">
        <v>874</v>
      </c>
      <c r="L206" s="132"/>
      <c r="M206" s="132"/>
      <c r="N206" s="131"/>
      <c r="O206" s="133">
        <v>43279</v>
      </c>
      <c r="P206" s="133">
        <v>43429</v>
      </c>
      <c r="Q206" s="997">
        <v>42.22</v>
      </c>
      <c r="R206" s="997">
        <v>58.43</v>
      </c>
      <c r="S206" s="793"/>
      <c r="T206" s="136">
        <v>1</v>
      </c>
      <c r="U206" s="136">
        <v>3800000000</v>
      </c>
      <c r="V206" s="98"/>
      <c r="W206" s="99"/>
      <c r="X206" s="23"/>
      <c r="Y206" s="16"/>
      <c r="Z206" s="136">
        <v>1</v>
      </c>
      <c r="AA206" s="98"/>
      <c r="AB206" s="915"/>
      <c r="AC206" s="916"/>
      <c r="AD206" s="917"/>
      <c r="AE206" s="918">
        <v>199</v>
      </c>
      <c r="AF206" s="918"/>
      <c r="AG206" s="919">
        <v>1</v>
      </c>
      <c r="AH206" s="919"/>
      <c r="AI206" s="919"/>
      <c r="AJ206" s="919"/>
      <c r="AK206" s="919"/>
      <c r="AL206" s="919"/>
      <c r="AM206" s="913"/>
      <c r="AN206" s="913"/>
      <c r="AO206" s="913"/>
      <c r="AP206" s="96"/>
      <c r="AQ206" s="96"/>
      <c r="AR206" s="96"/>
      <c r="AS206" s="96"/>
      <c r="AT206" s="96"/>
      <c r="AU206" s="96"/>
      <c r="AV206" s="96"/>
      <c r="AX206" s="100"/>
      <c r="AY206" s="100"/>
    </row>
    <row r="207" spans="1:51" s="137" customFormat="1">
      <c r="A207" s="35"/>
      <c r="B207" s="19" t="s">
        <v>170</v>
      </c>
      <c r="C207" s="19"/>
      <c r="D207" s="19"/>
      <c r="E207" s="43"/>
      <c r="F207" s="131"/>
      <c r="G207" s="131"/>
      <c r="H207" s="131"/>
      <c r="I207" s="73"/>
      <c r="J207" s="131"/>
      <c r="K207" s="244"/>
      <c r="L207" s="132"/>
      <c r="M207" s="132"/>
      <c r="N207" s="131"/>
      <c r="O207" s="133"/>
      <c r="P207" s="133"/>
      <c r="Q207" s="997"/>
      <c r="R207" s="997"/>
      <c r="S207" s="793"/>
      <c r="T207" s="136"/>
      <c r="U207" s="136"/>
      <c r="V207" s="98"/>
      <c r="W207" s="99"/>
      <c r="X207" s="23"/>
      <c r="Y207" s="16"/>
      <c r="Z207" s="136"/>
      <c r="AA207" s="98"/>
      <c r="AB207" s="915"/>
      <c r="AC207" s="916"/>
      <c r="AD207" s="917"/>
      <c r="AE207" s="918">
        <v>200</v>
      </c>
      <c r="AF207" s="918"/>
      <c r="AG207" s="919"/>
      <c r="AH207" s="919"/>
      <c r="AI207" s="919"/>
      <c r="AJ207" s="919"/>
      <c r="AK207" s="919"/>
      <c r="AL207" s="919"/>
      <c r="AM207" s="913"/>
      <c r="AN207" s="913"/>
      <c r="AO207" s="913"/>
      <c r="AP207" s="96"/>
      <c r="AQ207" s="96"/>
      <c r="AR207" s="96"/>
      <c r="AS207" s="96"/>
      <c r="AT207" s="96"/>
      <c r="AU207" s="96"/>
      <c r="AV207" s="96"/>
      <c r="AX207" s="100"/>
      <c r="AY207" s="100"/>
    </row>
    <row r="208" spans="1:51" s="137" customFormat="1" ht="30">
      <c r="A208" s="35"/>
      <c r="B208" s="1049" t="s">
        <v>96</v>
      </c>
      <c r="C208" s="1049"/>
      <c r="D208" s="1049"/>
      <c r="E208" s="1050"/>
      <c r="F208" s="131">
        <v>2700000000</v>
      </c>
      <c r="G208" s="131">
        <v>2630600000</v>
      </c>
      <c r="H208" s="794">
        <v>2501238000</v>
      </c>
      <c r="I208" s="73">
        <f>H208/G208</f>
        <v>0.95082414658252867</v>
      </c>
      <c r="J208" s="131">
        <f>F208-H208</f>
        <v>198762000</v>
      </c>
      <c r="K208" s="771" t="s">
        <v>638</v>
      </c>
      <c r="L208" s="132"/>
      <c r="M208" s="132"/>
      <c r="N208" s="131"/>
      <c r="O208" s="133">
        <v>43283</v>
      </c>
      <c r="P208" s="133">
        <v>43433</v>
      </c>
      <c r="Q208" s="997">
        <v>40.619999999999997</v>
      </c>
      <c r="R208" s="997">
        <v>44.62</v>
      </c>
      <c r="S208" s="793"/>
      <c r="T208" s="136">
        <v>1</v>
      </c>
      <c r="U208" s="136">
        <v>2700000000</v>
      </c>
      <c r="V208" s="98"/>
      <c r="W208" s="99"/>
      <c r="X208" s="23"/>
      <c r="Y208" s="16"/>
      <c r="Z208" s="136">
        <v>1</v>
      </c>
      <c r="AA208" s="98"/>
      <c r="AB208" s="915"/>
      <c r="AC208" s="916"/>
      <c r="AD208" s="917"/>
      <c r="AE208" s="918">
        <v>201</v>
      </c>
      <c r="AF208" s="918"/>
      <c r="AG208" s="919">
        <v>1</v>
      </c>
      <c r="AH208" s="919"/>
      <c r="AI208" s="919"/>
      <c r="AJ208" s="919"/>
      <c r="AK208" s="919"/>
      <c r="AL208" s="919"/>
      <c r="AM208" s="913"/>
      <c r="AN208" s="913"/>
      <c r="AO208" s="913"/>
      <c r="AP208" s="96"/>
      <c r="AQ208" s="96"/>
      <c r="AR208" s="96"/>
      <c r="AS208" s="96"/>
      <c r="AT208" s="96"/>
      <c r="AU208" s="96"/>
      <c r="AV208" s="96"/>
      <c r="AX208" s="100"/>
      <c r="AY208" s="100"/>
    </row>
    <row r="209" spans="1:51" s="137" customFormat="1">
      <c r="A209" s="35"/>
      <c r="B209" s="19" t="s">
        <v>171</v>
      </c>
      <c r="C209" s="19"/>
      <c r="D209" s="19"/>
      <c r="E209" s="43"/>
      <c r="F209" s="72"/>
      <c r="G209" s="72"/>
      <c r="H209" s="5"/>
      <c r="I209" s="73"/>
      <c r="J209" s="72"/>
      <c r="K209" s="532"/>
      <c r="L209" s="74"/>
      <c r="M209" s="74"/>
      <c r="N209" s="72"/>
      <c r="O209" s="75"/>
      <c r="P209" s="75"/>
      <c r="Q209" s="998"/>
      <c r="R209" s="998"/>
      <c r="S209" s="236"/>
      <c r="T209" s="103"/>
      <c r="U209" s="103"/>
      <c r="V209" s="98"/>
      <c r="W209" s="99"/>
      <c r="X209" s="23"/>
      <c r="Y209" s="16"/>
      <c r="Z209" s="103"/>
      <c r="AA209" s="98"/>
      <c r="AB209" s="915"/>
      <c r="AC209" s="916"/>
      <c r="AD209" s="917"/>
      <c r="AE209" s="918">
        <v>202</v>
      </c>
      <c r="AF209" s="918"/>
      <c r="AG209" s="919"/>
      <c r="AH209" s="919"/>
      <c r="AI209" s="919"/>
      <c r="AJ209" s="919"/>
      <c r="AK209" s="919"/>
      <c r="AL209" s="919"/>
      <c r="AM209" s="913"/>
      <c r="AN209" s="913"/>
      <c r="AO209" s="913"/>
      <c r="AP209" s="96"/>
      <c r="AQ209" s="96"/>
      <c r="AR209" s="96"/>
      <c r="AS209" s="96"/>
      <c r="AT209" s="96"/>
      <c r="AU209" s="96"/>
      <c r="AV209" s="96"/>
      <c r="AX209" s="100"/>
      <c r="AY209" s="100"/>
    </row>
    <row r="210" spans="1:51" s="137" customFormat="1" ht="30">
      <c r="A210" s="35"/>
      <c r="B210" s="1049" t="s">
        <v>96</v>
      </c>
      <c r="C210" s="1049"/>
      <c r="D210" s="1049"/>
      <c r="E210" s="1050"/>
      <c r="F210" s="131">
        <v>3043022240</v>
      </c>
      <c r="G210" s="131">
        <v>2991303000</v>
      </c>
      <c r="H210" s="131">
        <v>2833562000</v>
      </c>
      <c r="I210" s="73">
        <f>H210/G210</f>
        <v>0.94726679309986317</v>
      </c>
      <c r="J210" s="131">
        <f>F210-H210</f>
        <v>209460240</v>
      </c>
      <c r="K210" s="790" t="s">
        <v>875</v>
      </c>
      <c r="L210" s="132"/>
      <c r="M210" s="132"/>
      <c r="N210" s="131"/>
      <c r="O210" s="133">
        <v>43279</v>
      </c>
      <c r="P210" s="133">
        <v>43429</v>
      </c>
      <c r="Q210" s="997">
        <v>57.06</v>
      </c>
      <c r="R210" s="997">
        <v>62.94</v>
      </c>
      <c r="S210" s="793"/>
      <c r="T210" s="136">
        <v>1</v>
      </c>
      <c r="U210" s="136">
        <v>3043022240</v>
      </c>
      <c r="V210" s="98"/>
      <c r="W210" s="99"/>
      <c r="X210" s="23"/>
      <c r="Y210" s="16"/>
      <c r="Z210" s="136">
        <v>1</v>
      </c>
      <c r="AA210" s="98"/>
      <c r="AB210" s="915"/>
      <c r="AC210" s="916"/>
      <c r="AD210" s="917"/>
      <c r="AE210" s="918">
        <v>203</v>
      </c>
      <c r="AF210" s="918"/>
      <c r="AG210" s="919">
        <v>1</v>
      </c>
      <c r="AH210" s="919"/>
      <c r="AI210" s="919"/>
      <c r="AJ210" s="919"/>
      <c r="AK210" s="919"/>
      <c r="AL210" s="919"/>
      <c r="AM210" s="913"/>
      <c r="AN210" s="913"/>
      <c r="AO210" s="913"/>
      <c r="AP210" s="96"/>
      <c r="AQ210" s="96"/>
      <c r="AR210" s="96"/>
      <c r="AS210" s="96"/>
      <c r="AT210" s="96"/>
      <c r="AU210" s="96"/>
      <c r="AV210" s="96"/>
      <c r="AX210" s="100"/>
      <c r="AY210" s="100"/>
    </row>
    <row r="211" spans="1:51" s="137" customFormat="1">
      <c r="A211" s="35"/>
      <c r="B211" s="1049"/>
      <c r="C211" s="1049"/>
      <c r="D211" s="1049"/>
      <c r="E211" s="1050"/>
      <c r="F211" s="131"/>
      <c r="G211" s="131"/>
      <c r="H211" s="131"/>
      <c r="I211" s="73"/>
      <c r="J211" s="131"/>
      <c r="K211" s="244"/>
      <c r="L211" s="132"/>
      <c r="M211" s="132"/>
      <c r="N211" s="131"/>
      <c r="O211" s="133"/>
      <c r="P211" s="133"/>
      <c r="Q211" s="997"/>
      <c r="R211" s="997"/>
      <c r="S211" s="243"/>
      <c r="T211" s="136"/>
      <c r="U211" s="136"/>
      <c r="V211" s="98"/>
      <c r="W211" s="99"/>
      <c r="X211" s="23"/>
      <c r="Y211" s="16"/>
      <c r="Z211" s="136"/>
      <c r="AA211" s="98"/>
      <c r="AB211" s="915"/>
      <c r="AC211" s="916"/>
      <c r="AD211" s="917"/>
      <c r="AE211" s="918">
        <v>204</v>
      </c>
      <c r="AF211" s="918"/>
      <c r="AG211" s="919"/>
      <c r="AH211" s="919"/>
      <c r="AI211" s="919"/>
      <c r="AJ211" s="919"/>
      <c r="AK211" s="919"/>
      <c r="AL211" s="919"/>
      <c r="AM211" s="913"/>
      <c r="AN211" s="913"/>
      <c r="AO211" s="913"/>
      <c r="AP211" s="96"/>
      <c r="AQ211" s="96"/>
      <c r="AR211" s="96"/>
      <c r="AS211" s="96"/>
      <c r="AT211" s="96"/>
      <c r="AU211" s="96"/>
      <c r="AV211" s="96"/>
      <c r="AX211" s="100"/>
      <c r="AY211" s="100"/>
    </row>
    <row r="212" spans="1:51" s="84" customFormat="1">
      <c r="A212" s="17" t="s">
        <v>172</v>
      </c>
      <c r="B212" s="18"/>
      <c r="C212" s="18"/>
      <c r="D212" s="18"/>
      <c r="E212" s="51"/>
      <c r="F212" s="166"/>
      <c r="G212" s="166"/>
      <c r="H212" s="166"/>
      <c r="I212" s="161"/>
      <c r="J212" s="166"/>
      <c r="K212" s="531"/>
      <c r="L212" s="167"/>
      <c r="M212" s="167"/>
      <c r="N212" s="166"/>
      <c r="O212" s="168"/>
      <c r="P212" s="168"/>
      <c r="Q212" s="1001"/>
      <c r="R212" s="1001"/>
      <c r="S212" s="250"/>
      <c r="T212" s="169"/>
      <c r="U212" s="169"/>
      <c r="V212" s="157"/>
      <c r="W212" s="158"/>
      <c r="X212" s="159"/>
      <c r="Y212" s="11"/>
      <c r="Z212" s="169"/>
      <c r="AA212" s="157"/>
      <c r="AB212" s="932"/>
      <c r="AC212" s="933"/>
      <c r="AD212" s="934"/>
      <c r="AE212" s="918">
        <v>205</v>
      </c>
      <c r="AF212" s="903"/>
      <c r="AG212" s="910"/>
      <c r="AH212" s="910"/>
      <c r="AI212" s="910"/>
      <c r="AJ212" s="910"/>
      <c r="AK212" s="910"/>
      <c r="AL212" s="910"/>
      <c r="AM212" s="935"/>
      <c r="AN212" s="935"/>
      <c r="AO212" s="935"/>
      <c r="AP212" s="905"/>
      <c r="AQ212" s="905"/>
      <c r="AR212" s="905"/>
      <c r="AS212" s="905"/>
      <c r="AT212" s="905"/>
      <c r="AU212" s="905"/>
      <c r="AV212" s="905"/>
      <c r="AW212" s="848"/>
      <c r="AX212" s="31"/>
      <c r="AY212" s="31"/>
    </row>
    <row r="213" spans="1:51" s="84" customFormat="1">
      <c r="A213" s="17"/>
      <c r="B213" s="955" t="s">
        <v>346</v>
      </c>
      <c r="C213" s="18"/>
      <c r="D213" s="18"/>
      <c r="E213" s="51"/>
      <c r="F213" s="166"/>
      <c r="G213" s="166"/>
      <c r="H213" s="166"/>
      <c r="I213" s="161"/>
      <c r="J213" s="166"/>
      <c r="K213" s="531"/>
      <c r="L213" s="167"/>
      <c r="M213" s="167"/>
      <c r="N213" s="166"/>
      <c r="O213" s="168"/>
      <c r="P213" s="168"/>
      <c r="Q213" s="1001"/>
      <c r="R213" s="1001"/>
      <c r="S213" s="250"/>
      <c r="T213" s="169"/>
      <c r="U213" s="169"/>
      <c r="V213" s="157"/>
      <c r="W213" s="158"/>
      <c r="X213" s="159"/>
      <c r="Y213" s="11"/>
      <c r="Z213" s="169"/>
      <c r="AA213" s="157"/>
      <c r="AB213" s="932"/>
      <c r="AC213" s="933"/>
      <c r="AD213" s="934"/>
      <c r="AE213" s="918">
        <v>206</v>
      </c>
      <c r="AF213" s="903"/>
      <c r="AG213" s="910"/>
      <c r="AH213" s="910"/>
      <c r="AI213" s="910"/>
      <c r="AJ213" s="910"/>
      <c r="AK213" s="910"/>
      <c r="AL213" s="910"/>
      <c r="AM213" s="935"/>
      <c r="AN213" s="935"/>
      <c r="AO213" s="935"/>
      <c r="AP213" s="905"/>
      <c r="AQ213" s="905"/>
      <c r="AR213" s="905"/>
      <c r="AS213" s="905"/>
      <c r="AT213" s="905"/>
      <c r="AU213" s="905"/>
      <c r="AV213" s="905"/>
      <c r="AW213" s="848"/>
      <c r="AX213" s="31"/>
      <c r="AY213" s="31"/>
    </row>
    <row r="214" spans="1:51" s="137" customFormat="1" ht="30">
      <c r="A214" s="35"/>
      <c r="B214" s="1049" t="s">
        <v>96</v>
      </c>
      <c r="C214" s="1049"/>
      <c r="D214" s="1049"/>
      <c r="E214" s="1050"/>
      <c r="F214" s="131">
        <v>4428013600</v>
      </c>
      <c r="G214" s="131">
        <v>4280909700</v>
      </c>
      <c r="H214" s="131">
        <v>4133076000</v>
      </c>
      <c r="I214" s="73">
        <f>H214/G214</f>
        <v>0.96546675581594255</v>
      </c>
      <c r="J214" s="131">
        <f>F214-H214</f>
        <v>294937600</v>
      </c>
      <c r="K214" s="790" t="s">
        <v>874</v>
      </c>
      <c r="L214" s="132"/>
      <c r="M214" s="132"/>
      <c r="N214" s="131"/>
      <c r="O214" s="133">
        <v>43279</v>
      </c>
      <c r="P214" s="133">
        <v>43429</v>
      </c>
      <c r="Q214" s="997">
        <v>41.57</v>
      </c>
      <c r="R214" s="997">
        <v>63.12</v>
      </c>
      <c r="S214" s="793"/>
      <c r="T214" s="136">
        <v>1</v>
      </c>
      <c r="U214" s="136">
        <v>3815013600</v>
      </c>
      <c r="V214" s="98"/>
      <c r="W214" s="99"/>
      <c r="X214" s="23"/>
      <c r="Y214" s="16"/>
      <c r="Z214" s="136">
        <v>1</v>
      </c>
      <c r="AA214" s="98"/>
      <c r="AB214" s="915"/>
      <c r="AC214" s="916"/>
      <c r="AD214" s="917"/>
      <c r="AE214" s="918">
        <v>207</v>
      </c>
      <c r="AF214" s="918"/>
      <c r="AG214" s="919">
        <v>1</v>
      </c>
      <c r="AH214" s="919"/>
      <c r="AI214" s="919"/>
      <c r="AJ214" s="919"/>
      <c r="AK214" s="919"/>
      <c r="AL214" s="919"/>
      <c r="AM214" s="913"/>
      <c r="AN214" s="913"/>
      <c r="AO214" s="913"/>
      <c r="AP214" s="96"/>
      <c r="AQ214" s="96"/>
      <c r="AR214" s="96"/>
      <c r="AS214" s="96"/>
      <c r="AT214" s="96"/>
      <c r="AU214" s="96"/>
      <c r="AV214" s="96"/>
      <c r="AX214" s="100"/>
      <c r="AY214" s="100"/>
    </row>
    <row r="215" spans="1:51" s="84" customFormat="1">
      <c r="A215" s="17"/>
      <c r="B215" s="1075"/>
      <c r="C215" s="1075"/>
      <c r="D215" s="1075"/>
      <c r="E215" s="1076"/>
      <c r="F215" s="160"/>
      <c r="G215" s="160"/>
      <c r="H215" s="160"/>
      <c r="I215" s="161"/>
      <c r="J215" s="160"/>
      <c r="K215" s="530"/>
      <c r="L215" s="162"/>
      <c r="M215" s="162"/>
      <c r="N215" s="160"/>
      <c r="O215" s="163"/>
      <c r="P215" s="163"/>
      <c r="Q215" s="1000"/>
      <c r="R215" s="1000"/>
      <c r="S215" s="249"/>
      <c r="T215" s="165"/>
      <c r="U215" s="165"/>
      <c r="V215" s="157"/>
      <c r="W215" s="158"/>
      <c r="X215" s="159"/>
      <c r="Y215" s="11"/>
      <c r="Z215" s="165"/>
      <c r="AA215" s="157"/>
      <c r="AB215" s="932"/>
      <c r="AC215" s="933"/>
      <c r="AD215" s="934"/>
      <c r="AE215" s="918">
        <v>208</v>
      </c>
      <c r="AF215" s="903"/>
      <c r="AG215" s="910"/>
      <c r="AH215" s="910"/>
      <c r="AI215" s="910"/>
      <c r="AJ215" s="910"/>
      <c r="AK215" s="910"/>
      <c r="AL215" s="910"/>
      <c r="AM215" s="935"/>
      <c r="AN215" s="935"/>
      <c r="AO215" s="935"/>
      <c r="AP215" s="905"/>
      <c r="AQ215" s="905"/>
      <c r="AR215" s="905"/>
      <c r="AS215" s="905"/>
      <c r="AT215" s="905"/>
      <c r="AU215" s="905"/>
      <c r="AV215" s="905"/>
      <c r="AW215" s="848"/>
      <c r="AX215" s="31"/>
      <c r="AY215" s="31"/>
    </row>
    <row r="216" spans="1:51" s="84" customFormat="1">
      <c r="A216" s="17" t="s">
        <v>23</v>
      </c>
      <c r="B216" s="18"/>
      <c r="C216" s="18"/>
      <c r="D216" s="18"/>
      <c r="E216" s="51"/>
      <c r="F216" s="160"/>
      <c r="G216" s="160"/>
      <c r="H216" s="160"/>
      <c r="I216" s="161"/>
      <c r="J216" s="160"/>
      <c r="K216" s="530"/>
      <c r="L216" s="162"/>
      <c r="M216" s="162"/>
      <c r="N216" s="160"/>
      <c r="O216" s="163"/>
      <c r="P216" s="163"/>
      <c r="Q216" s="1000"/>
      <c r="R216" s="1000"/>
      <c r="S216" s="249"/>
      <c r="T216" s="165"/>
      <c r="U216" s="165"/>
      <c r="V216" s="157"/>
      <c r="W216" s="158"/>
      <c r="X216" s="159"/>
      <c r="Y216" s="11"/>
      <c r="Z216" s="165"/>
      <c r="AA216" s="157"/>
      <c r="AB216" s="932"/>
      <c r="AC216" s="933"/>
      <c r="AD216" s="934"/>
      <c r="AE216" s="918">
        <v>209</v>
      </c>
      <c r="AF216" s="903"/>
      <c r="AG216" s="910"/>
      <c r="AH216" s="910"/>
      <c r="AI216" s="910"/>
      <c r="AJ216" s="910"/>
      <c r="AK216" s="910"/>
      <c r="AL216" s="910"/>
      <c r="AM216" s="935"/>
      <c r="AN216" s="935"/>
      <c r="AO216" s="935"/>
      <c r="AP216" s="905"/>
      <c r="AQ216" s="905"/>
      <c r="AR216" s="905"/>
      <c r="AS216" s="905"/>
      <c r="AT216" s="905"/>
      <c r="AU216" s="905"/>
      <c r="AV216" s="905"/>
      <c r="AW216" s="848"/>
      <c r="AX216" s="31"/>
      <c r="AY216" s="31"/>
    </row>
    <row r="217" spans="1:51" s="84" customFormat="1">
      <c r="A217" s="17"/>
      <c r="B217" s="18" t="s">
        <v>177</v>
      </c>
      <c r="C217" s="18"/>
      <c r="D217" s="18"/>
      <c r="E217" s="51"/>
      <c r="F217" s="160"/>
      <c r="G217" s="160"/>
      <c r="H217" s="160"/>
      <c r="I217" s="161"/>
      <c r="J217" s="160"/>
      <c r="K217" s="530"/>
      <c r="L217" s="162"/>
      <c r="M217" s="162"/>
      <c r="N217" s="160"/>
      <c r="O217" s="163"/>
      <c r="P217" s="163"/>
      <c r="Q217" s="1000"/>
      <c r="R217" s="1000"/>
      <c r="S217" s="249"/>
      <c r="T217" s="165"/>
      <c r="U217" s="165"/>
      <c r="V217" s="157"/>
      <c r="W217" s="158"/>
      <c r="X217" s="159"/>
      <c r="Y217" s="11"/>
      <c r="Z217" s="165"/>
      <c r="AA217" s="157"/>
      <c r="AB217" s="932"/>
      <c r="AC217" s="933"/>
      <c r="AD217" s="934"/>
      <c r="AE217" s="918">
        <v>210</v>
      </c>
      <c r="AF217" s="903"/>
      <c r="AG217" s="910"/>
      <c r="AH217" s="910"/>
      <c r="AI217" s="910"/>
      <c r="AJ217" s="910"/>
      <c r="AK217" s="910"/>
      <c r="AL217" s="910"/>
      <c r="AM217" s="935"/>
      <c r="AN217" s="935"/>
      <c r="AO217" s="935"/>
      <c r="AP217" s="905"/>
      <c r="AQ217" s="905"/>
      <c r="AR217" s="905"/>
      <c r="AS217" s="905"/>
      <c r="AT217" s="905"/>
      <c r="AU217" s="905"/>
      <c r="AV217" s="905"/>
      <c r="AW217" s="848"/>
      <c r="AX217" s="31"/>
      <c r="AY217" s="31"/>
    </row>
    <row r="218" spans="1:51" s="137" customFormat="1" ht="30">
      <c r="A218" s="35"/>
      <c r="B218" s="1049" t="s">
        <v>96</v>
      </c>
      <c r="C218" s="1049"/>
      <c r="D218" s="1049"/>
      <c r="E218" s="1050"/>
      <c r="F218" s="131">
        <v>2918665040</v>
      </c>
      <c r="G218" s="131">
        <v>2816003000</v>
      </c>
      <c r="H218" s="131">
        <v>2747263000</v>
      </c>
      <c r="I218" s="73">
        <f>H218/G218</f>
        <v>0.97558951464185228</v>
      </c>
      <c r="J218" s="131">
        <f>F218-H218</f>
        <v>171402040</v>
      </c>
      <c r="K218" s="244" t="s">
        <v>637</v>
      </c>
      <c r="L218" s="132"/>
      <c r="M218" s="132"/>
      <c r="N218" s="131">
        <v>90</v>
      </c>
      <c r="O218" s="133">
        <v>43203</v>
      </c>
      <c r="P218" s="133">
        <v>43292</v>
      </c>
      <c r="Q218" s="997">
        <v>100</v>
      </c>
      <c r="R218" s="997">
        <v>100</v>
      </c>
      <c r="S218" s="243"/>
      <c r="T218" s="136">
        <v>1</v>
      </c>
      <c r="U218" s="136">
        <v>2918665040</v>
      </c>
      <c r="V218" s="98"/>
      <c r="W218" s="99"/>
      <c r="X218" s="23"/>
      <c r="Y218" s="16"/>
      <c r="Z218" s="136">
        <v>1</v>
      </c>
      <c r="AA218" s="98"/>
      <c r="AB218" s="915"/>
      <c r="AC218" s="916"/>
      <c r="AD218" s="917"/>
      <c r="AE218" s="918">
        <v>211</v>
      </c>
      <c r="AF218" s="918"/>
      <c r="AG218" s="919">
        <v>1</v>
      </c>
      <c r="AH218" s="919"/>
      <c r="AI218" s="919"/>
      <c r="AJ218" s="919"/>
      <c r="AK218" s="919"/>
      <c r="AL218" s="919"/>
      <c r="AM218" s="913"/>
      <c r="AN218" s="913"/>
      <c r="AO218" s="913"/>
      <c r="AP218" s="96"/>
      <c r="AQ218" s="96"/>
      <c r="AR218" s="96"/>
      <c r="AS218" s="96"/>
      <c r="AT218" s="96"/>
      <c r="AU218" s="96"/>
      <c r="AV218" s="96"/>
      <c r="AX218" s="100"/>
      <c r="AY218" s="100"/>
    </row>
    <row r="219" spans="1:51" s="137" customFormat="1">
      <c r="A219" s="35"/>
      <c r="B219" s="1049"/>
      <c r="C219" s="1049"/>
      <c r="D219" s="1049"/>
      <c r="E219" s="1050"/>
      <c r="F219" s="131"/>
      <c r="G219" s="131"/>
      <c r="H219" s="131"/>
      <c r="I219" s="73"/>
      <c r="J219" s="131"/>
      <c r="K219" s="244"/>
      <c r="L219" s="132"/>
      <c r="M219" s="132"/>
      <c r="N219" s="131"/>
      <c r="O219" s="133"/>
      <c r="P219" s="133"/>
      <c r="Q219" s="997"/>
      <c r="R219" s="997"/>
      <c r="S219" s="243"/>
      <c r="T219" s="136"/>
      <c r="U219" s="136"/>
      <c r="V219" s="98"/>
      <c r="W219" s="99"/>
      <c r="X219" s="23"/>
      <c r="Y219" s="16"/>
      <c r="Z219" s="136"/>
      <c r="AA219" s="98"/>
      <c r="AB219" s="915"/>
      <c r="AC219" s="916"/>
      <c r="AD219" s="917"/>
      <c r="AE219" s="918">
        <v>212</v>
      </c>
      <c r="AF219" s="918"/>
      <c r="AG219" s="919"/>
      <c r="AH219" s="919"/>
      <c r="AI219" s="919"/>
      <c r="AJ219" s="919"/>
      <c r="AK219" s="919"/>
      <c r="AL219" s="919"/>
      <c r="AM219" s="913"/>
      <c r="AN219" s="913"/>
      <c r="AO219" s="913"/>
      <c r="AP219" s="96"/>
      <c r="AQ219" s="96"/>
      <c r="AR219" s="96"/>
      <c r="AS219" s="96"/>
      <c r="AT219" s="96"/>
      <c r="AU219" s="96"/>
      <c r="AV219" s="96"/>
      <c r="AX219" s="100"/>
      <c r="AY219" s="100"/>
    </row>
    <row r="220" spans="1:51" s="137" customFormat="1">
      <c r="A220" s="35" t="s">
        <v>24</v>
      </c>
      <c r="B220" s="19"/>
      <c r="C220" s="19"/>
      <c r="D220" s="19"/>
      <c r="E220" s="43"/>
      <c r="F220" s="131"/>
      <c r="G220" s="131"/>
      <c r="H220" s="131"/>
      <c r="I220" s="73"/>
      <c r="J220" s="131"/>
      <c r="K220" s="244"/>
      <c r="L220" s="132"/>
      <c r="M220" s="132"/>
      <c r="N220" s="131"/>
      <c r="O220" s="133"/>
      <c r="P220" s="133"/>
      <c r="Q220" s="997"/>
      <c r="R220" s="997"/>
      <c r="S220" s="243"/>
      <c r="T220" s="136"/>
      <c r="U220" s="136"/>
      <c r="V220" s="98"/>
      <c r="W220" s="99"/>
      <c r="X220" s="23"/>
      <c r="Y220" s="16"/>
      <c r="Z220" s="136"/>
      <c r="AA220" s="98"/>
      <c r="AB220" s="915"/>
      <c r="AC220" s="916"/>
      <c r="AD220" s="917"/>
      <c r="AE220" s="918">
        <v>213</v>
      </c>
      <c r="AF220" s="918"/>
      <c r="AG220" s="919"/>
      <c r="AH220" s="919"/>
      <c r="AI220" s="919"/>
      <c r="AJ220" s="919"/>
      <c r="AK220" s="919"/>
      <c r="AL220" s="919"/>
      <c r="AM220" s="913"/>
      <c r="AN220" s="913"/>
      <c r="AO220" s="913"/>
      <c r="AP220" s="96"/>
      <c r="AQ220" s="96"/>
      <c r="AR220" s="96"/>
      <c r="AS220" s="96"/>
      <c r="AT220" s="96"/>
      <c r="AU220" s="96"/>
      <c r="AV220" s="96"/>
      <c r="AX220" s="100"/>
      <c r="AY220" s="100"/>
    </row>
    <row r="221" spans="1:51" s="137" customFormat="1">
      <c r="A221" s="35"/>
      <c r="B221" s="19" t="s">
        <v>178</v>
      </c>
      <c r="C221" s="19"/>
      <c r="D221" s="19"/>
      <c r="E221" s="43"/>
      <c r="F221" s="131"/>
      <c r="G221" s="131"/>
      <c r="H221" s="131"/>
      <c r="I221" s="73"/>
      <c r="J221" s="131"/>
      <c r="K221" s="244"/>
      <c r="L221" s="132"/>
      <c r="M221" s="132"/>
      <c r="N221" s="131"/>
      <c r="O221" s="133"/>
      <c r="P221" s="133"/>
      <c r="Q221" s="997"/>
      <c r="R221" s="997"/>
      <c r="S221" s="243"/>
      <c r="T221" s="136"/>
      <c r="U221" s="136"/>
      <c r="V221" s="98"/>
      <c r="W221" s="99"/>
      <c r="X221" s="23"/>
      <c r="Y221" s="16"/>
      <c r="Z221" s="136"/>
      <c r="AA221" s="98"/>
      <c r="AB221" s="915"/>
      <c r="AC221" s="916"/>
      <c r="AD221" s="917"/>
      <c r="AE221" s="918">
        <v>214</v>
      </c>
      <c r="AF221" s="918"/>
      <c r="AG221" s="919"/>
      <c r="AH221" s="919"/>
      <c r="AI221" s="919"/>
      <c r="AJ221" s="919"/>
      <c r="AK221" s="919"/>
      <c r="AL221" s="919"/>
      <c r="AM221" s="913"/>
      <c r="AN221" s="913"/>
      <c r="AO221" s="913"/>
      <c r="AP221" s="96"/>
      <c r="AQ221" s="96"/>
      <c r="AR221" s="96"/>
      <c r="AS221" s="96"/>
      <c r="AT221" s="96"/>
      <c r="AU221" s="96"/>
      <c r="AV221" s="96"/>
      <c r="AX221" s="100"/>
      <c r="AY221" s="100"/>
    </row>
    <row r="222" spans="1:51" s="100" customFormat="1" ht="30">
      <c r="A222" s="35"/>
      <c r="B222" s="1049" t="s">
        <v>96</v>
      </c>
      <c r="C222" s="1049"/>
      <c r="D222" s="1049"/>
      <c r="E222" s="1050"/>
      <c r="F222" s="131">
        <v>3418665040</v>
      </c>
      <c r="G222" s="131">
        <v>3301372300</v>
      </c>
      <c r="H222" s="131">
        <v>3237775000</v>
      </c>
      <c r="I222" s="73">
        <f>H222/G222</f>
        <v>0.98073610177198134</v>
      </c>
      <c r="J222" s="131">
        <f>F222-H222</f>
        <v>180890040</v>
      </c>
      <c r="K222" s="244" t="s">
        <v>638</v>
      </c>
      <c r="L222" s="132"/>
      <c r="M222" s="132"/>
      <c r="N222" s="131">
        <v>90</v>
      </c>
      <c r="O222" s="133">
        <v>43203</v>
      </c>
      <c r="P222" s="133">
        <v>43292</v>
      </c>
      <c r="Q222" s="997">
        <v>100</v>
      </c>
      <c r="R222" s="997">
        <v>100</v>
      </c>
      <c r="S222" s="243"/>
      <c r="T222" s="136">
        <v>1</v>
      </c>
      <c r="U222" s="136">
        <v>3418665040</v>
      </c>
      <c r="V222" s="98"/>
      <c r="W222" s="99"/>
      <c r="X222" s="23"/>
      <c r="Y222" s="16"/>
      <c r="Z222" s="136">
        <v>1</v>
      </c>
      <c r="AA222" s="98"/>
      <c r="AB222" s="915"/>
      <c r="AC222" s="916"/>
      <c r="AD222" s="917"/>
      <c r="AE222" s="918">
        <v>215</v>
      </c>
      <c r="AF222" s="918"/>
      <c r="AG222" s="919">
        <v>1</v>
      </c>
      <c r="AH222" s="919"/>
      <c r="AI222" s="919"/>
      <c r="AJ222" s="919"/>
      <c r="AK222" s="919"/>
      <c r="AL222" s="919"/>
      <c r="AM222" s="913"/>
      <c r="AN222" s="913"/>
      <c r="AO222" s="913"/>
      <c r="AP222" s="96"/>
      <c r="AQ222" s="96"/>
      <c r="AR222" s="96"/>
      <c r="AS222" s="96"/>
      <c r="AT222" s="96"/>
      <c r="AU222" s="96"/>
      <c r="AV222" s="96"/>
      <c r="AW222" s="137"/>
    </row>
    <row r="223" spans="1:51" s="100" customFormat="1">
      <c r="A223" s="35"/>
      <c r="B223" s="1049"/>
      <c r="C223" s="1049"/>
      <c r="D223" s="1049"/>
      <c r="E223" s="1050"/>
      <c r="F223" s="131"/>
      <c r="G223" s="131"/>
      <c r="H223" s="131"/>
      <c r="I223" s="73"/>
      <c r="J223" s="131"/>
      <c r="K223" s="244"/>
      <c r="L223" s="132"/>
      <c r="M223" s="132"/>
      <c r="N223" s="131"/>
      <c r="O223" s="133"/>
      <c r="P223" s="133"/>
      <c r="Q223" s="997"/>
      <c r="R223" s="997"/>
      <c r="S223" s="243"/>
      <c r="T223" s="136"/>
      <c r="U223" s="136"/>
      <c r="V223" s="98"/>
      <c r="W223" s="99"/>
      <c r="X223" s="23"/>
      <c r="Y223" s="16"/>
      <c r="Z223" s="136"/>
      <c r="AA223" s="98"/>
      <c r="AB223" s="915"/>
      <c r="AC223" s="916"/>
      <c r="AD223" s="917"/>
      <c r="AE223" s="918">
        <v>216</v>
      </c>
      <c r="AF223" s="918"/>
      <c r="AG223" s="919"/>
      <c r="AH223" s="919"/>
      <c r="AI223" s="919"/>
      <c r="AJ223" s="919"/>
      <c r="AK223" s="919"/>
      <c r="AL223" s="919"/>
      <c r="AM223" s="913"/>
      <c r="AN223" s="913"/>
      <c r="AO223" s="913"/>
      <c r="AP223" s="96"/>
      <c r="AQ223" s="96"/>
      <c r="AR223" s="96"/>
      <c r="AS223" s="96"/>
      <c r="AT223" s="96"/>
      <c r="AU223" s="96"/>
      <c r="AV223" s="96"/>
      <c r="AW223" s="137"/>
    </row>
    <row r="224" spans="1:51" s="100" customFormat="1">
      <c r="A224" s="35" t="s">
        <v>25</v>
      </c>
      <c r="B224" s="19"/>
      <c r="C224" s="19"/>
      <c r="D224" s="19"/>
      <c r="E224" s="43"/>
      <c r="F224" s="131"/>
      <c r="G224" s="131"/>
      <c r="H224" s="131"/>
      <c r="I224" s="73"/>
      <c r="J224" s="131"/>
      <c r="K224" s="244"/>
      <c r="L224" s="132"/>
      <c r="M224" s="132"/>
      <c r="N224" s="131"/>
      <c r="O224" s="133"/>
      <c r="P224" s="133"/>
      <c r="Q224" s="997"/>
      <c r="R224" s="997"/>
      <c r="S224" s="243"/>
      <c r="T224" s="136"/>
      <c r="U224" s="136"/>
      <c r="V224" s="98"/>
      <c r="W224" s="99"/>
      <c r="X224" s="23"/>
      <c r="Y224" s="16"/>
      <c r="Z224" s="136"/>
      <c r="AA224" s="98"/>
      <c r="AB224" s="915"/>
      <c r="AC224" s="916"/>
      <c r="AD224" s="917"/>
      <c r="AE224" s="918">
        <v>217</v>
      </c>
      <c r="AF224" s="918"/>
      <c r="AG224" s="919"/>
      <c r="AH224" s="919"/>
      <c r="AI224" s="919"/>
      <c r="AJ224" s="919"/>
      <c r="AK224" s="919"/>
      <c r="AL224" s="919"/>
      <c r="AM224" s="913"/>
      <c r="AN224" s="913"/>
      <c r="AO224" s="913"/>
      <c r="AP224" s="96"/>
      <c r="AQ224" s="96"/>
      <c r="AR224" s="96"/>
      <c r="AS224" s="96"/>
      <c r="AT224" s="96"/>
      <c r="AU224" s="96"/>
      <c r="AV224" s="96"/>
      <c r="AW224" s="137"/>
    </row>
    <row r="225" spans="1:49" s="100" customFormat="1">
      <c r="A225" s="35"/>
      <c r="B225" s="19" t="s">
        <v>179</v>
      </c>
      <c r="C225" s="19"/>
      <c r="D225" s="19"/>
      <c r="E225" s="43"/>
      <c r="F225" s="131"/>
      <c r="G225" s="131"/>
      <c r="H225" s="131"/>
      <c r="I225" s="73"/>
      <c r="J225" s="131"/>
      <c r="K225" s="244"/>
      <c r="L225" s="132"/>
      <c r="M225" s="132"/>
      <c r="N225" s="131"/>
      <c r="O225" s="133"/>
      <c r="P225" s="133"/>
      <c r="Q225" s="997"/>
      <c r="R225" s="997"/>
      <c r="S225" s="243"/>
      <c r="T225" s="136"/>
      <c r="U225" s="136"/>
      <c r="V225" s="98"/>
      <c r="W225" s="99"/>
      <c r="X225" s="23"/>
      <c r="Y225" s="16"/>
      <c r="Z225" s="136"/>
      <c r="AA225" s="98"/>
      <c r="AB225" s="915"/>
      <c r="AC225" s="916"/>
      <c r="AD225" s="917"/>
      <c r="AE225" s="918">
        <v>218</v>
      </c>
      <c r="AF225" s="918"/>
      <c r="AG225" s="919"/>
      <c r="AH225" s="919"/>
      <c r="AI225" s="919"/>
      <c r="AJ225" s="919"/>
      <c r="AK225" s="919"/>
      <c r="AL225" s="919"/>
      <c r="AM225" s="913"/>
      <c r="AN225" s="913"/>
      <c r="AO225" s="913"/>
      <c r="AP225" s="96"/>
      <c r="AQ225" s="96"/>
      <c r="AR225" s="96"/>
      <c r="AS225" s="96"/>
      <c r="AT225" s="96"/>
      <c r="AU225" s="96"/>
      <c r="AV225" s="96"/>
      <c r="AW225" s="137"/>
    </row>
    <row r="226" spans="1:49" s="100" customFormat="1" ht="30">
      <c r="A226" s="35"/>
      <c r="B226" s="1049" t="s">
        <v>96</v>
      </c>
      <c r="C226" s="1049"/>
      <c r="D226" s="1049"/>
      <c r="E226" s="1050"/>
      <c r="F226" s="131">
        <v>2917927680</v>
      </c>
      <c r="G226" s="131">
        <v>2812638840</v>
      </c>
      <c r="H226" s="131">
        <v>2703378000</v>
      </c>
      <c r="I226" s="73">
        <f>H226/G226</f>
        <v>0.96115361899788032</v>
      </c>
      <c r="J226" s="131">
        <f>F226-H226</f>
        <v>214549680</v>
      </c>
      <c r="K226" s="244" t="s">
        <v>475</v>
      </c>
      <c r="L226" s="132" t="s">
        <v>476</v>
      </c>
      <c r="M226" s="132"/>
      <c r="N226" s="131">
        <v>90</v>
      </c>
      <c r="O226" s="133">
        <v>43174</v>
      </c>
      <c r="P226" s="133">
        <v>43263</v>
      </c>
      <c r="Q226" s="997">
        <v>100</v>
      </c>
      <c r="R226" s="997">
        <v>100</v>
      </c>
      <c r="S226" s="243"/>
      <c r="T226" s="136">
        <v>1</v>
      </c>
      <c r="U226" s="136">
        <v>2917927680</v>
      </c>
      <c r="V226" s="98"/>
      <c r="W226" s="99"/>
      <c r="X226" s="23"/>
      <c r="Y226" s="16"/>
      <c r="Z226" s="136">
        <v>1</v>
      </c>
      <c r="AA226" s="98"/>
      <c r="AB226" s="915"/>
      <c r="AC226" s="916"/>
      <c r="AD226" s="917"/>
      <c r="AE226" s="918">
        <v>219</v>
      </c>
      <c r="AF226" s="918"/>
      <c r="AG226" s="919">
        <v>1</v>
      </c>
      <c r="AH226" s="919"/>
      <c r="AI226" s="919"/>
      <c r="AJ226" s="919"/>
      <c r="AK226" s="919"/>
      <c r="AL226" s="919"/>
      <c r="AM226" s="913"/>
      <c r="AN226" s="913"/>
      <c r="AO226" s="913"/>
      <c r="AP226" s="96"/>
      <c r="AQ226" s="96"/>
      <c r="AR226" s="96"/>
      <c r="AS226" s="96"/>
      <c r="AT226" s="96"/>
      <c r="AU226" s="96"/>
      <c r="AV226" s="96"/>
      <c r="AW226" s="137"/>
    </row>
    <row r="227" spans="1:49" s="100" customFormat="1">
      <c r="A227" s="35"/>
      <c r="B227" s="1049"/>
      <c r="C227" s="1049"/>
      <c r="D227" s="1049"/>
      <c r="E227" s="1050"/>
      <c r="F227" s="131"/>
      <c r="G227" s="131"/>
      <c r="H227" s="131"/>
      <c r="I227" s="73"/>
      <c r="J227" s="131"/>
      <c r="K227" s="244"/>
      <c r="L227" s="132"/>
      <c r="M227" s="132"/>
      <c r="N227" s="131"/>
      <c r="O227" s="133"/>
      <c r="P227" s="133"/>
      <c r="Q227" s="997"/>
      <c r="R227" s="997"/>
      <c r="S227" s="243"/>
      <c r="T227" s="136"/>
      <c r="U227" s="136"/>
      <c r="V227" s="98"/>
      <c r="W227" s="99"/>
      <c r="X227" s="23"/>
      <c r="Y227" s="16"/>
      <c r="Z227" s="136"/>
      <c r="AA227" s="98"/>
      <c r="AB227" s="915"/>
      <c r="AC227" s="916"/>
      <c r="AD227" s="917"/>
      <c r="AE227" s="918">
        <v>220</v>
      </c>
      <c r="AF227" s="918"/>
      <c r="AG227" s="919"/>
      <c r="AH227" s="919"/>
      <c r="AI227" s="919"/>
      <c r="AJ227" s="919"/>
      <c r="AK227" s="919"/>
      <c r="AL227" s="919"/>
      <c r="AM227" s="913"/>
      <c r="AN227" s="913"/>
      <c r="AO227" s="913"/>
      <c r="AP227" s="96"/>
      <c r="AQ227" s="96"/>
      <c r="AR227" s="96"/>
      <c r="AS227" s="96"/>
      <c r="AT227" s="96"/>
      <c r="AU227" s="96"/>
      <c r="AV227" s="96"/>
      <c r="AW227" s="137"/>
    </row>
    <row r="228" spans="1:49" s="100" customFormat="1">
      <c r="A228" s="705" t="s">
        <v>658</v>
      </c>
      <c r="B228" s="19"/>
      <c r="C228" s="19"/>
      <c r="D228" s="19"/>
      <c r="E228" s="43"/>
      <c r="F228" s="131"/>
      <c r="G228" s="131"/>
      <c r="H228" s="131"/>
      <c r="I228" s="73"/>
      <c r="J228" s="131"/>
      <c r="K228" s="244"/>
      <c r="L228" s="132"/>
      <c r="M228" s="132"/>
      <c r="N228" s="131"/>
      <c r="O228" s="133"/>
      <c r="P228" s="133"/>
      <c r="Q228" s="997"/>
      <c r="R228" s="997"/>
      <c r="S228" s="243"/>
      <c r="T228" s="136"/>
      <c r="U228" s="136"/>
      <c r="V228" s="98"/>
      <c r="W228" s="99"/>
      <c r="X228" s="23"/>
      <c r="Y228" s="16"/>
      <c r="Z228" s="136"/>
      <c r="AA228" s="98"/>
      <c r="AB228" s="915"/>
      <c r="AC228" s="916"/>
      <c r="AD228" s="917"/>
      <c r="AE228" s="918">
        <v>221</v>
      </c>
      <c r="AF228" s="918"/>
      <c r="AG228" s="919"/>
      <c r="AH228" s="919"/>
      <c r="AI228" s="919"/>
      <c r="AJ228" s="919"/>
      <c r="AK228" s="919"/>
      <c r="AL228" s="919"/>
      <c r="AM228" s="913"/>
      <c r="AN228" s="913"/>
      <c r="AO228" s="913"/>
      <c r="AP228" s="96"/>
      <c r="AQ228" s="96"/>
      <c r="AR228" s="96"/>
      <c r="AS228" s="96"/>
      <c r="AT228" s="96"/>
      <c r="AU228" s="96"/>
      <c r="AV228" s="96"/>
      <c r="AW228" s="137"/>
    </row>
    <row r="229" spans="1:49" s="100" customFormat="1" ht="60">
      <c r="A229" s="35"/>
      <c r="B229" s="1071" t="s">
        <v>659</v>
      </c>
      <c r="C229" s="1049"/>
      <c r="D229" s="1049"/>
      <c r="E229" s="1050"/>
      <c r="F229" s="131">
        <v>625226000</v>
      </c>
      <c r="G229" s="131">
        <v>597650000</v>
      </c>
      <c r="H229" s="476">
        <v>579496000</v>
      </c>
      <c r="I229" s="73">
        <f>H229/G229</f>
        <v>0.96962436208483227</v>
      </c>
      <c r="J229" s="131">
        <f>F229-H229</f>
        <v>45730000</v>
      </c>
      <c r="K229" s="706" t="s">
        <v>777</v>
      </c>
      <c r="L229" s="477" t="s">
        <v>778</v>
      </c>
      <c r="M229" s="771" t="s">
        <v>885</v>
      </c>
      <c r="N229" s="131"/>
      <c r="O229" s="133">
        <v>43229</v>
      </c>
      <c r="P229" s="133">
        <v>43348</v>
      </c>
      <c r="Q229" s="997">
        <v>100</v>
      </c>
      <c r="R229" s="997">
        <v>100</v>
      </c>
      <c r="S229" s="264"/>
      <c r="T229" s="136">
        <v>1</v>
      </c>
      <c r="U229" s="136">
        <v>625226000</v>
      </c>
      <c r="V229" s="98"/>
      <c r="W229" s="99"/>
      <c r="X229" s="23"/>
      <c r="Y229" s="16"/>
      <c r="Z229" s="136">
        <v>1</v>
      </c>
      <c r="AA229" s="98"/>
      <c r="AB229" s="915"/>
      <c r="AC229" s="916"/>
      <c r="AD229" s="917"/>
      <c r="AE229" s="918">
        <v>222</v>
      </c>
      <c r="AF229" s="918"/>
      <c r="AG229" s="919">
        <v>1</v>
      </c>
      <c r="AH229" s="919"/>
      <c r="AI229" s="919"/>
      <c r="AJ229" s="919"/>
      <c r="AK229" s="919"/>
      <c r="AL229" s="919"/>
      <c r="AM229" s="913"/>
      <c r="AN229" s="913"/>
      <c r="AO229" s="913"/>
      <c r="AP229" s="96"/>
      <c r="AQ229" s="96"/>
      <c r="AR229" s="96"/>
      <c r="AS229" s="96"/>
      <c r="AT229" s="96"/>
      <c r="AU229" s="96"/>
      <c r="AV229" s="96"/>
      <c r="AW229" s="137"/>
    </row>
    <row r="230" spans="1:49">
      <c r="A230" s="33"/>
      <c r="B230" s="1072"/>
      <c r="C230" s="1072"/>
      <c r="D230" s="1072"/>
      <c r="E230" s="1073"/>
      <c r="F230" s="9"/>
      <c r="G230" s="9"/>
      <c r="H230" s="9"/>
      <c r="I230" s="151"/>
      <c r="J230" s="9"/>
      <c r="K230" s="533"/>
      <c r="L230" s="37"/>
      <c r="M230" s="37"/>
      <c r="N230" s="9"/>
      <c r="O230" s="170"/>
      <c r="P230" s="170"/>
      <c r="Q230" s="171"/>
      <c r="R230" s="972"/>
      <c r="S230" s="251"/>
      <c r="T230" s="155"/>
      <c r="U230" s="172"/>
      <c r="V230" s="157"/>
      <c r="W230" s="158"/>
      <c r="X230" s="159"/>
      <c r="Y230" s="11"/>
      <c r="Z230" s="172"/>
      <c r="AA230" s="157"/>
      <c r="AB230" s="932"/>
      <c r="AC230" s="933"/>
      <c r="AD230" s="934"/>
      <c r="AE230" s="918">
        <v>223</v>
      </c>
      <c r="AG230" s="910"/>
      <c r="AH230" s="910"/>
      <c r="AI230" s="910"/>
      <c r="AJ230" s="910"/>
      <c r="AK230" s="910"/>
      <c r="AL230" s="910"/>
      <c r="AM230" s="935"/>
      <c r="AN230" s="935"/>
      <c r="AO230" s="935"/>
      <c r="AP230" s="905"/>
      <c r="AQ230" s="905"/>
      <c r="AR230" s="905"/>
      <c r="AS230" s="905"/>
      <c r="AT230" s="905"/>
      <c r="AU230" s="905"/>
      <c r="AV230" s="905"/>
      <c r="AW230" s="848"/>
    </row>
    <row r="231" spans="1:49" s="182" customFormat="1">
      <c r="A231" s="4" t="s">
        <v>1033</v>
      </c>
      <c r="B231" s="52"/>
      <c r="C231" s="52"/>
      <c r="D231" s="52"/>
      <c r="E231" s="53"/>
      <c r="F231" s="173"/>
      <c r="G231" s="174"/>
      <c r="H231" s="174"/>
      <c r="I231" s="175"/>
      <c r="J231" s="174"/>
      <c r="K231" s="534"/>
      <c r="L231" s="176"/>
      <c r="M231" s="176"/>
      <c r="N231" s="174"/>
      <c r="O231" s="177"/>
      <c r="P231" s="177"/>
      <c r="Q231" s="178"/>
      <c r="R231" s="974"/>
      <c r="S231" s="252"/>
      <c r="T231" s="155"/>
      <c r="U231" s="179"/>
      <c r="V231" s="157"/>
      <c r="W231" s="158"/>
      <c r="X231" s="180"/>
      <c r="Y231" s="181"/>
      <c r="Z231" s="179">
        <f>SUM(Z232:Z283)</f>
        <v>23</v>
      </c>
      <c r="AA231" s="157"/>
      <c r="AB231" s="932"/>
      <c r="AC231" s="936"/>
      <c r="AD231" s="937"/>
      <c r="AE231" s="918">
        <v>224</v>
      </c>
      <c r="AF231" s="911"/>
      <c r="AG231" s="935"/>
      <c r="AH231" s="935"/>
      <c r="AI231" s="935"/>
      <c r="AJ231" s="935"/>
      <c r="AK231" s="935"/>
      <c r="AL231" s="935"/>
      <c r="AM231" s="935"/>
      <c r="AN231" s="935"/>
      <c r="AO231" s="935"/>
      <c r="AP231" s="905"/>
      <c r="AQ231" s="905"/>
      <c r="AR231" s="905"/>
      <c r="AS231" s="905"/>
      <c r="AT231" s="905"/>
      <c r="AU231" s="905"/>
      <c r="AV231" s="905"/>
      <c r="AW231" s="905"/>
    </row>
    <row r="232" spans="1:49">
      <c r="A232" s="42" t="s">
        <v>180</v>
      </c>
      <c r="B232" s="20"/>
      <c r="C232" s="20"/>
      <c r="D232" s="20"/>
      <c r="E232" s="21"/>
      <c r="F232" s="183"/>
      <c r="G232" s="8"/>
      <c r="H232" s="8"/>
      <c r="I232" s="22"/>
      <c r="J232" s="8"/>
      <c r="K232" s="242"/>
      <c r="L232" s="40"/>
      <c r="M232" s="40"/>
      <c r="N232" s="8"/>
      <c r="O232" s="117"/>
      <c r="P232" s="117"/>
      <c r="Q232" s="118"/>
      <c r="R232" s="969"/>
      <c r="S232" s="242"/>
      <c r="T232" s="155"/>
      <c r="U232" s="119"/>
      <c r="V232" s="157"/>
      <c r="W232" s="158"/>
      <c r="X232" s="159"/>
      <c r="Y232" s="11"/>
      <c r="Z232" s="119"/>
      <c r="AA232" s="157"/>
      <c r="AB232" s="932"/>
      <c r="AC232" s="933"/>
      <c r="AD232" s="934"/>
      <c r="AE232" s="918">
        <v>225</v>
      </c>
      <c r="AG232" s="910"/>
      <c r="AH232" s="910"/>
      <c r="AI232" s="910"/>
      <c r="AJ232" s="910"/>
      <c r="AK232" s="910"/>
      <c r="AL232" s="910"/>
      <c r="AM232" s="935"/>
      <c r="AN232" s="935"/>
      <c r="AO232" s="935"/>
      <c r="AP232" s="905"/>
      <c r="AQ232" s="905"/>
      <c r="AR232" s="905"/>
      <c r="AS232" s="905"/>
      <c r="AT232" s="905"/>
      <c r="AU232" s="905"/>
      <c r="AV232" s="905"/>
      <c r="AW232" s="848"/>
    </row>
    <row r="233" spans="1:49" ht="45">
      <c r="A233" s="42"/>
      <c r="B233" s="746" t="s">
        <v>784</v>
      </c>
      <c r="C233" s="20"/>
      <c r="D233" s="20"/>
      <c r="E233" s="21"/>
      <c r="F233" s="8">
        <v>376000000</v>
      </c>
      <c r="G233" s="8">
        <v>371200000</v>
      </c>
      <c r="H233" s="1007">
        <v>323680000</v>
      </c>
      <c r="I233" s="983">
        <f t="shared" ref="I233" si="8">H233/G233</f>
        <v>0.87198275862068964</v>
      </c>
      <c r="J233" s="1003">
        <f t="shared" ref="J233" si="9">F233-H233</f>
        <v>52320000</v>
      </c>
      <c r="K233" s="1008" t="s">
        <v>1051</v>
      </c>
      <c r="L233" s="1009" t="s">
        <v>1052</v>
      </c>
      <c r="M233" s="40"/>
      <c r="N233" s="8"/>
      <c r="O233" s="117"/>
      <c r="P233" s="117"/>
      <c r="Q233" s="118"/>
      <c r="R233" s="969"/>
      <c r="S233" s="518"/>
      <c r="T233" s="155">
        <v>1</v>
      </c>
      <c r="U233" s="119">
        <v>378700000</v>
      </c>
      <c r="V233" s="157"/>
      <c r="W233" s="158"/>
      <c r="X233" s="159"/>
      <c r="Y233" s="11"/>
      <c r="Z233" s="119">
        <v>1</v>
      </c>
      <c r="AA233" s="157"/>
      <c r="AB233" s="932"/>
      <c r="AC233" s="933"/>
      <c r="AD233" s="934"/>
      <c r="AE233" s="918">
        <v>226</v>
      </c>
      <c r="AG233" s="910"/>
      <c r="AH233" s="910">
        <v>1</v>
      </c>
      <c r="AI233" s="910"/>
      <c r="AJ233" s="910"/>
      <c r="AK233" s="910"/>
      <c r="AL233" s="910"/>
      <c r="AM233" s="935"/>
      <c r="AN233" s="935"/>
      <c r="AO233" s="935"/>
      <c r="AP233" s="905"/>
      <c r="AQ233" s="905"/>
      <c r="AR233" s="905"/>
      <c r="AS233" s="905"/>
      <c r="AT233" s="905"/>
      <c r="AU233" s="905"/>
      <c r="AV233" s="905"/>
      <c r="AW233" s="848"/>
    </row>
    <row r="234" spans="1:49">
      <c r="A234" s="42"/>
      <c r="B234" s="20"/>
      <c r="C234" s="20"/>
      <c r="D234" s="20"/>
      <c r="E234" s="21"/>
      <c r="F234" s="183"/>
      <c r="G234" s="8"/>
      <c r="H234" s="8"/>
      <c r="I234" s="22"/>
      <c r="J234" s="8"/>
      <c r="K234" s="242"/>
      <c r="L234" s="40"/>
      <c r="M234" s="40"/>
      <c r="N234" s="8"/>
      <c r="O234" s="117"/>
      <c r="P234" s="117"/>
      <c r="Q234" s="118"/>
      <c r="R234" s="969"/>
      <c r="S234" s="240"/>
      <c r="T234" s="155"/>
      <c r="U234" s="119"/>
      <c r="V234" s="157"/>
      <c r="W234" s="158"/>
      <c r="X234" s="159"/>
      <c r="Y234" s="11"/>
      <c r="Z234" s="119"/>
      <c r="AA234" s="157"/>
      <c r="AB234" s="932"/>
      <c r="AC234" s="933"/>
      <c r="AD234" s="934"/>
      <c r="AE234" s="918">
        <v>227</v>
      </c>
      <c r="AG234" s="910"/>
      <c r="AH234" s="910"/>
      <c r="AI234" s="910"/>
      <c r="AJ234" s="910"/>
      <c r="AK234" s="910"/>
      <c r="AL234" s="910"/>
      <c r="AM234" s="935"/>
      <c r="AN234" s="935"/>
      <c r="AO234" s="935"/>
      <c r="AP234" s="905"/>
      <c r="AQ234" s="905"/>
      <c r="AR234" s="905"/>
      <c r="AS234" s="905"/>
      <c r="AT234" s="905"/>
      <c r="AU234" s="905"/>
      <c r="AV234" s="905"/>
      <c r="AW234" s="848"/>
    </row>
    <row r="235" spans="1:49" s="187" customFormat="1">
      <c r="A235" s="46" t="s">
        <v>181</v>
      </c>
      <c r="B235" s="47"/>
      <c r="C235" s="47"/>
      <c r="D235" s="47"/>
      <c r="E235" s="48"/>
      <c r="F235" s="184"/>
      <c r="G235" s="124"/>
      <c r="H235" s="124"/>
      <c r="I235" s="125"/>
      <c r="J235" s="124"/>
      <c r="K235" s="516"/>
      <c r="L235" s="126"/>
      <c r="M235" s="126"/>
      <c r="N235" s="124"/>
      <c r="O235" s="127"/>
      <c r="P235" s="127"/>
      <c r="Q235" s="128"/>
      <c r="R235" s="971"/>
      <c r="S235" s="241"/>
      <c r="T235" s="155"/>
      <c r="U235" s="129"/>
      <c r="V235" s="157"/>
      <c r="W235" s="158"/>
      <c r="X235" s="185"/>
      <c r="Y235" s="186"/>
      <c r="Z235" s="129"/>
      <c r="AA235" s="157"/>
      <c r="AB235" s="932"/>
      <c r="AC235" s="938"/>
      <c r="AD235" s="939"/>
      <c r="AE235" s="918">
        <v>228</v>
      </c>
      <c r="AF235" s="940"/>
      <c r="AG235" s="941"/>
      <c r="AH235" s="941"/>
      <c r="AI235" s="941"/>
      <c r="AJ235" s="941"/>
      <c r="AK235" s="941"/>
      <c r="AL235" s="941"/>
      <c r="AM235" s="935"/>
      <c r="AN235" s="935"/>
      <c r="AO235" s="935"/>
      <c r="AP235" s="905"/>
      <c r="AQ235" s="905"/>
      <c r="AR235" s="905"/>
      <c r="AS235" s="905"/>
      <c r="AT235" s="905"/>
      <c r="AU235" s="905"/>
      <c r="AV235" s="905"/>
      <c r="AW235" s="676"/>
    </row>
    <row r="236" spans="1:49" s="187" customFormat="1">
      <c r="A236" s="46"/>
      <c r="B236" s="20" t="s">
        <v>646</v>
      </c>
      <c r="C236" s="47"/>
      <c r="D236" s="47"/>
      <c r="E236" s="48"/>
      <c r="F236" s="188"/>
      <c r="G236" s="189"/>
      <c r="H236" s="189"/>
      <c r="I236" s="125"/>
      <c r="J236" s="189"/>
      <c r="K236" s="263"/>
      <c r="L236" s="190"/>
      <c r="M236" s="190"/>
      <c r="N236" s="189"/>
      <c r="O236" s="191"/>
      <c r="P236" s="191"/>
      <c r="Q236" s="192"/>
      <c r="R236" s="971"/>
      <c r="S236" s="253"/>
      <c r="T236" s="155"/>
      <c r="U236" s="193"/>
      <c r="V236" s="157"/>
      <c r="W236" s="158"/>
      <c r="X236" s="185"/>
      <c r="Y236" s="186"/>
      <c r="Z236" s="193"/>
      <c r="AA236" s="157"/>
      <c r="AB236" s="932"/>
      <c r="AC236" s="938"/>
      <c r="AD236" s="939"/>
      <c r="AE236" s="918">
        <v>229</v>
      </c>
      <c r="AF236" s="940"/>
      <c r="AG236" s="941"/>
      <c r="AH236" s="941"/>
      <c r="AI236" s="941"/>
      <c r="AJ236" s="941"/>
      <c r="AK236" s="941"/>
      <c r="AL236" s="941"/>
      <c r="AM236" s="935"/>
      <c r="AN236" s="935"/>
      <c r="AO236" s="935"/>
      <c r="AP236" s="905"/>
      <c r="AQ236" s="905"/>
      <c r="AR236" s="905"/>
      <c r="AS236" s="905"/>
      <c r="AT236" s="905"/>
      <c r="AU236" s="905"/>
      <c r="AV236" s="905"/>
      <c r="AW236" s="676"/>
    </row>
    <row r="237" spans="1:49" s="187" customFormat="1">
      <c r="A237" s="46"/>
      <c r="B237" s="20"/>
      <c r="C237" s="47" t="s">
        <v>641</v>
      </c>
      <c r="D237" s="47"/>
      <c r="E237" s="48"/>
      <c r="F237" s="188"/>
      <c r="G237" s="189"/>
      <c r="H237" s="189"/>
      <c r="I237" s="125"/>
      <c r="J237" s="189"/>
      <c r="K237" s="263"/>
      <c r="L237" s="190"/>
      <c r="M237" s="190"/>
      <c r="N237" s="189"/>
      <c r="O237" s="191"/>
      <c r="P237" s="191"/>
      <c r="Q237" s="192"/>
      <c r="R237" s="971"/>
      <c r="S237" s="253"/>
      <c r="T237" s="155"/>
      <c r="U237" s="193"/>
      <c r="V237" s="157"/>
      <c r="W237" s="158"/>
      <c r="X237" s="185"/>
      <c r="Y237" s="186"/>
      <c r="Z237" s="193"/>
      <c r="AA237" s="157"/>
      <c r="AB237" s="932"/>
      <c r="AC237" s="938"/>
      <c r="AD237" s="939"/>
      <c r="AE237" s="918">
        <v>230</v>
      </c>
      <c r="AF237" s="927"/>
      <c r="AG237" s="928"/>
      <c r="AH237" s="941"/>
      <c r="AI237" s="941"/>
      <c r="AJ237" s="941"/>
      <c r="AK237" s="941"/>
      <c r="AL237" s="941"/>
      <c r="AM237" s="935"/>
      <c r="AN237" s="935"/>
      <c r="AO237" s="935"/>
      <c r="AP237" s="905"/>
      <c r="AQ237" s="905"/>
      <c r="AR237" s="905"/>
      <c r="AS237" s="905"/>
      <c r="AT237" s="905"/>
      <c r="AU237" s="905"/>
      <c r="AV237" s="905"/>
      <c r="AW237" s="676"/>
    </row>
    <row r="238" spans="1:49" s="187" customFormat="1" ht="30">
      <c r="A238" s="46"/>
      <c r="B238" s="20"/>
      <c r="C238" s="956" t="s">
        <v>642</v>
      </c>
      <c r="D238" s="47"/>
      <c r="E238" s="48"/>
      <c r="F238" s="188">
        <v>213458000</v>
      </c>
      <c r="G238" s="189">
        <v>211751000</v>
      </c>
      <c r="H238" s="189">
        <v>194656000</v>
      </c>
      <c r="I238" s="73">
        <f t="shared" ref="I238:I241" si="10">H238/G238</f>
        <v>0.91926838598164828</v>
      </c>
      <c r="J238" s="131">
        <f t="shared" ref="J238:J241" si="11">F238-H238</f>
        <v>18802000</v>
      </c>
      <c r="K238" s="749" t="s">
        <v>816</v>
      </c>
      <c r="L238" s="750" t="s">
        <v>823</v>
      </c>
      <c r="M238" s="750" t="s">
        <v>825</v>
      </c>
      <c r="N238" s="189"/>
      <c r="O238" s="191">
        <v>43258</v>
      </c>
      <c r="P238" s="191">
        <v>43378</v>
      </c>
      <c r="Q238" s="1010">
        <v>32</v>
      </c>
      <c r="R238" s="1010">
        <v>82</v>
      </c>
      <c r="S238" s="264"/>
      <c r="T238" s="193">
        <v>1</v>
      </c>
      <c r="U238" s="193">
        <v>213458000</v>
      </c>
      <c r="V238" s="157"/>
      <c r="W238" s="158"/>
      <c r="X238" s="185"/>
      <c r="Y238" s="186"/>
      <c r="Z238" s="193">
        <v>1</v>
      </c>
      <c r="AA238" s="157"/>
      <c r="AB238" s="932"/>
      <c r="AC238" s="938"/>
      <c r="AD238" s="939"/>
      <c r="AE238" s="918">
        <v>231</v>
      </c>
      <c r="AF238" s="927"/>
      <c r="AG238" s="928">
        <v>1</v>
      </c>
      <c r="AH238" s="941"/>
      <c r="AI238" s="941"/>
      <c r="AJ238" s="941"/>
      <c r="AK238" s="941"/>
      <c r="AL238" s="941"/>
      <c r="AM238" s="935"/>
      <c r="AN238" s="935"/>
      <c r="AO238" s="935"/>
      <c r="AP238" s="905"/>
      <c r="AQ238" s="905"/>
      <c r="AR238" s="905"/>
      <c r="AS238" s="905"/>
      <c r="AT238" s="905"/>
      <c r="AU238" s="905"/>
      <c r="AV238" s="905"/>
      <c r="AW238" s="676"/>
    </row>
    <row r="239" spans="1:49" s="187" customFormat="1" ht="50.25" customHeight="1">
      <c r="A239" s="46"/>
      <c r="B239" s="20"/>
      <c r="C239" s="952" t="s">
        <v>643</v>
      </c>
      <c r="D239" s="47"/>
      <c r="E239" s="48"/>
      <c r="F239" s="188">
        <v>220222000</v>
      </c>
      <c r="G239" s="189">
        <v>218425000</v>
      </c>
      <c r="H239" s="189">
        <v>200129000</v>
      </c>
      <c r="I239" s="73">
        <f t="shared" si="10"/>
        <v>0.91623669451756895</v>
      </c>
      <c r="J239" s="131">
        <f t="shared" si="11"/>
        <v>20093000</v>
      </c>
      <c r="K239" s="749" t="s">
        <v>597</v>
      </c>
      <c r="L239" s="750" t="s">
        <v>828</v>
      </c>
      <c r="M239" s="750" t="s">
        <v>826</v>
      </c>
      <c r="N239" s="189"/>
      <c r="O239" s="191">
        <v>43256</v>
      </c>
      <c r="P239" s="191">
        <v>43376</v>
      </c>
      <c r="Q239" s="1010">
        <v>36</v>
      </c>
      <c r="R239" s="1010">
        <v>57</v>
      </c>
      <c r="S239" s="264"/>
      <c r="T239" s="193">
        <v>1</v>
      </c>
      <c r="U239" s="193">
        <v>220222000</v>
      </c>
      <c r="V239" s="157"/>
      <c r="W239" s="158"/>
      <c r="X239" s="185"/>
      <c r="Y239" s="186"/>
      <c r="Z239" s="193">
        <v>1</v>
      </c>
      <c r="AA239" s="157"/>
      <c r="AB239" s="932"/>
      <c r="AC239" s="938"/>
      <c r="AD239" s="939"/>
      <c r="AE239" s="918">
        <v>232</v>
      </c>
      <c r="AF239" s="927"/>
      <c r="AG239" s="928">
        <v>1</v>
      </c>
      <c r="AH239" s="941"/>
      <c r="AI239" s="941"/>
      <c r="AJ239" s="941"/>
      <c r="AK239" s="941"/>
      <c r="AL239" s="941"/>
      <c r="AM239" s="935"/>
      <c r="AN239" s="935"/>
      <c r="AO239" s="935"/>
      <c r="AP239" s="905"/>
      <c r="AQ239" s="905"/>
      <c r="AR239" s="905"/>
      <c r="AS239" s="905"/>
      <c r="AT239" s="905"/>
      <c r="AU239" s="905"/>
      <c r="AV239" s="905"/>
      <c r="AW239" s="676"/>
    </row>
    <row r="240" spans="1:49" s="187" customFormat="1" ht="45">
      <c r="A240" s="46"/>
      <c r="B240" s="20"/>
      <c r="C240" s="952" t="s">
        <v>644</v>
      </c>
      <c r="D240" s="47"/>
      <c r="E240" s="48"/>
      <c r="F240" s="188">
        <v>215028000</v>
      </c>
      <c r="G240" s="189">
        <v>213888000</v>
      </c>
      <c r="H240" s="189">
        <v>192400000</v>
      </c>
      <c r="I240" s="73">
        <f t="shared" si="10"/>
        <v>0.89953620586475169</v>
      </c>
      <c r="J240" s="131">
        <f t="shared" si="11"/>
        <v>22628000</v>
      </c>
      <c r="K240" s="749" t="s">
        <v>817</v>
      </c>
      <c r="L240" s="750" t="s">
        <v>829</v>
      </c>
      <c r="M240" s="750" t="s">
        <v>824</v>
      </c>
      <c r="N240" s="189"/>
      <c r="O240" s="191">
        <v>43255</v>
      </c>
      <c r="P240" s="191">
        <v>43375</v>
      </c>
      <c r="Q240" s="1010">
        <v>33</v>
      </c>
      <c r="R240" s="1010">
        <v>44</v>
      </c>
      <c r="S240" s="264"/>
      <c r="T240" s="193">
        <v>1</v>
      </c>
      <c r="U240" s="193">
        <v>215028000</v>
      </c>
      <c r="V240" s="157"/>
      <c r="W240" s="158"/>
      <c r="X240" s="185"/>
      <c r="Y240" s="186"/>
      <c r="Z240" s="193">
        <v>1</v>
      </c>
      <c r="AA240" s="157"/>
      <c r="AB240" s="932"/>
      <c r="AC240" s="938"/>
      <c r="AD240" s="939"/>
      <c r="AE240" s="918">
        <v>233</v>
      </c>
      <c r="AF240" s="927"/>
      <c r="AG240" s="928">
        <v>1</v>
      </c>
      <c r="AH240" s="941"/>
      <c r="AI240" s="941"/>
      <c r="AJ240" s="941"/>
      <c r="AK240" s="941"/>
      <c r="AL240" s="941"/>
      <c r="AM240" s="935"/>
      <c r="AN240" s="935"/>
      <c r="AO240" s="935"/>
      <c r="AP240" s="905"/>
      <c r="AQ240" s="905"/>
      <c r="AR240" s="905"/>
      <c r="AS240" s="905"/>
      <c r="AT240" s="905"/>
      <c r="AU240" s="905"/>
      <c r="AV240" s="905"/>
      <c r="AW240" s="676"/>
    </row>
    <row r="241" spans="1:49" s="187" customFormat="1" ht="47.25" customHeight="1">
      <c r="A241" s="46"/>
      <c r="B241" s="20"/>
      <c r="C241" s="956" t="s">
        <v>819</v>
      </c>
      <c r="D241" s="47"/>
      <c r="E241" s="48"/>
      <c r="F241" s="188">
        <v>240631000</v>
      </c>
      <c r="G241" s="189">
        <v>237333000</v>
      </c>
      <c r="H241" s="189">
        <v>217400000</v>
      </c>
      <c r="I241" s="73">
        <f t="shared" si="10"/>
        <v>0.91601252248949783</v>
      </c>
      <c r="J241" s="131">
        <f t="shared" si="11"/>
        <v>23231000</v>
      </c>
      <c r="K241" s="749" t="s">
        <v>818</v>
      </c>
      <c r="L241" s="750" t="s">
        <v>830</v>
      </c>
      <c r="M241" s="750" t="s">
        <v>827</v>
      </c>
      <c r="N241" s="189"/>
      <c r="O241" s="191">
        <v>43255</v>
      </c>
      <c r="P241" s="191">
        <v>43375</v>
      </c>
      <c r="Q241" s="1010">
        <v>34</v>
      </c>
      <c r="R241" s="1010">
        <v>58</v>
      </c>
      <c r="S241" s="264"/>
      <c r="T241" s="193">
        <v>1</v>
      </c>
      <c r="U241" s="193">
        <v>240631000</v>
      </c>
      <c r="V241" s="157"/>
      <c r="W241" s="158"/>
      <c r="X241" s="185"/>
      <c r="Y241" s="186"/>
      <c r="Z241" s="193">
        <v>1</v>
      </c>
      <c r="AA241" s="157"/>
      <c r="AB241" s="932"/>
      <c r="AC241" s="938"/>
      <c r="AD241" s="939"/>
      <c r="AE241" s="918">
        <v>234</v>
      </c>
      <c r="AF241" s="927"/>
      <c r="AG241" s="928">
        <v>1</v>
      </c>
      <c r="AH241" s="928"/>
      <c r="AI241" s="928"/>
      <c r="AJ241" s="928"/>
      <c r="AK241" s="928"/>
      <c r="AL241" s="928"/>
      <c r="AM241" s="913"/>
      <c r="AN241" s="913"/>
      <c r="AO241" s="913"/>
      <c r="AP241" s="96"/>
      <c r="AQ241" s="96"/>
      <c r="AR241" s="96"/>
      <c r="AS241" s="96"/>
      <c r="AT241" s="96"/>
      <c r="AU241" s="96"/>
      <c r="AV241" s="905"/>
      <c r="AW241" s="676"/>
    </row>
    <row r="242" spans="1:49" s="187" customFormat="1">
      <c r="A242" s="46"/>
      <c r="B242" s="20"/>
      <c r="C242" s="47"/>
      <c r="D242" s="47"/>
      <c r="E242" s="48"/>
      <c r="F242" s="188"/>
      <c r="G242" s="189"/>
      <c r="H242" s="189"/>
      <c r="I242" s="125"/>
      <c r="J242" s="189"/>
      <c r="K242" s="263"/>
      <c r="L242" s="190"/>
      <c r="M242" s="190"/>
      <c r="N242" s="189"/>
      <c r="O242" s="191"/>
      <c r="P242" s="191"/>
      <c r="Q242" s="192"/>
      <c r="R242" s="971"/>
      <c r="S242" s="264"/>
      <c r="T242" s="193"/>
      <c r="U242" s="193"/>
      <c r="V242" s="157"/>
      <c r="W242" s="158"/>
      <c r="X242" s="185"/>
      <c r="Y242" s="186"/>
      <c r="Z242" s="193"/>
      <c r="AA242" s="157"/>
      <c r="AB242" s="932"/>
      <c r="AC242" s="938"/>
      <c r="AD242" s="939"/>
      <c r="AE242" s="918">
        <v>235</v>
      </c>
      <c r="AF242" s="940"/>
      <c r="AG242" s="928"/>
      <c r="AH242" s="928"/>
      <c r="AI242" s="928"/>
      <c r="AJ242" s="928"/>
      <c r="AK242" s="928"/>
      <c r="AL242" s="928"/>
      <c r="AM242" s="913"/>
      <c r="AN242" s="913"/>
      <c r="AO242" s="913"/>
      <c r="AP242" s="96"/>
      <c r="AQ242" s="96"/>
      <c r="AR242" s="96"/>
      <c r="AS242" s="96"/>
      <c r="AT242" s="96"/>
      <c r="AU242" s="96"/>
      <c r="AV242" s="905"/>
      <c r="AW242" s="676"/>
    </row>
    <row r="243" spans="1:49" s="187" customFormat="1">
      <c r="A243" s="46"/>
      <c r="B243" s="20"/>
      <c r="C243" s="463" t="s">
        <v>689</v>
      </c>
      <c r="D243" s="47"/>
      <c r="E243" s="48"/>
      <c r="F243" s="188"/>
      <c r="G243" s="189"/>
      <c r="H243" s="189"/>
      <c r="I243" s="125"/>
      <c r="J243" s="189"/>
      <c r="K243" s="263"/>
      <c r="L243" s="190"/>
      <c r="M243" s="190"/>
      <c r="N243" s="189"/>
      <c r="O243" s="191"/>
      <c r="P243" s="191"/>
      <c r="Q243" s="192"/>
      <c r="R243" s="971"/>
      <c r="S243" s="253"/>
      <c r="T243" s="193"/>
      <c r="U243" s="193"/>
      <c r="V243" s="157"/>
      <c r="W243" s="158"/>
      <c r="X243" s="185"/>
      <c r="Y243" s="186"/>
      <c r="Z243" s="193"/>
      <c r="AA243" s="157"/>
      <c r="AB243" s="932"/>
      <c r="AC243" s="938"/>
      <c r="AD243" s="939"/>
      <c r="AE243" s="918">
        <v>236</v>
      </c>
      <c r="AF243" s="940"/>
      <c r="AG243" s="928"/>
      <c r="AH243" s="928"/>
      <c r="AI243" s="928"/>
      <c r="AJ243" s="928"/>
      <c r="AK243" s="928"/>
      <c r="AL243" s="928"/>
      <c r="AM243" s="913"/>
      <c r="AN243" s="913"/>
      <c r="AO243" s="913"/>
      <c r="AP243" s="96"/>
      <c r="AQ243" s="96"/>
      <c r="AR243" s="96"/>
      <c r="AS243" s="96"/>
      <c r="AT243" s="96"/>
      <c r="AU243" s="96"/>
      <c r="AV243" s="905"/>
      <c r="AW243" s="676"/>
    </row>
    <row r="244" spans="1:49" s="187" customFormat="1" ht="30">
      <c r="A244" s="46"/>
      <c r="B244" s="20"/>
      <c r="C244" s="956" t="s">
        <v>690</v>
      </c>
      <c r="D244" s="47"/>
      <c r="E244" s="48"/>
      <c r="F244" s="188">
        <v>292946000</v>
      </c>
      <c r="G244" s="189">
        <v>288703000</v>
      </c>
      <c r="H244" s="189">
        <v>270000000</v>
      </c>
      <c r="I244" s="73">
        <f t="shared" ref="I244:I247" si="12">H244/G244</f>
        <v>0.93521716088852558</v>
      </c>
      <c r="J244" s="131">
        <f t="shared" ref="J244:J247" si="13">F244-H244</f>
        <v>22946000</v>
      </c>
      <c r="K244" s="749" t="s">
        <v>821</v>
      </c>
      <c r="L244" s="750" t="s">
        <v>822</v>
      </c>
      <c r="M244" s="190"/>
      <c r="N244" s="189"/>
      <c r="O244" s="1011">
        <v>43258</v>
      </c>
      <c r="P244" s="1011">
        <v>43378</v>
      </c>
      <c r="Q244" s="1010">
        <v>15</v>
      </c>
      <c r="R244" s="1010">
        <v>17</v>
      </c>
      <c r="S244" s="264"/>
      <c r="T244" s="193">
        <v>1</v>
      </c>
      <c r="U244" s="188">
        <v>292946000</v>
      </c>
      <c r="V244" s="157"/>
      <c r="W244" s="158"/>
      <c r="X244" s="185"/>
      <c r="Y244" s="186"/>
      <c r="Z244" s="193">
        <v>1</v>
      </c>
      <c r="AA244" s="157"/>
      <c r="AB244" s="932"/>
      <c r="AC244" s="938"/>
      <c r="AD244" s="939"/>
      <c r="AE244" s="918">
        <v>237</v>
      </c>
      <c r="AF244" s="940"/>
      <c r="AG244" s="928">
        <v>1</v>
      </c>
      <c r="AH244" s="928"/>
      <c r="AI244" s="928"/>
      <c r="AJ244" s="928"/>
      <c r="AK244" s="928"/>
      <c r="AL244" s="928"/>
      <c r="AM244" s="913"/>
      <c r="AN244" s="913"/>
      <c r="AO244" s="913"/>
      <c r="AP244" s="96"/>
      <c r="AQ244" s="96"/>
      <c r="AR244" s="96"/>
      <c r="AS244" s="96"/>
      <c r="AT244" s="96"/>
      <c r="AU244" s="96"/>
      <c r="AV244" s="905"/>
      <c r="AW244" s="676"/>
    </row>
    <row r="245" spans="1:49" s="187" customFormat="1" ht="45">
      <c r="A245" s="46"/>
      <c r="B245" s="20"/>
      <c r="C245" s="956" t="s">
        <v>691</v>
      </c>
      <c r="D245" s="47"/>
      <c r="E245" s="48"/>
      <c r="F245" s="188">
        <v>219497000</v>
      </c>
      <c r="G245" s="189">
        <v>216968000</v>
      </c>
      <c r="H245" s="189">
        <v>194100000</v>
      </c>
      <c r="I245" s="73">
        <f t="shared" si="12"/>
        <v>0.89460196895394717</v>
      </c>
      <c r="J245" s="131">
        <f t="shared" si="13"/>
        <v>25397000</v>
      </c>
      <c r="K245" s="749" t="s">
        <v>590</v>
      </c>
      <c r="L245" s="750" t="s">
        <v>820</v>
      </c>
      <c r="M245" s="190"/>
      <c r="N245" s="189"/>
      <c r="O245" s="1011">
        <v>43272</v>
      </c>
      <c r="P245" s="1011">
        <v>43392</v>
      </c>
      <c r="Q245" s="1010">
        <v>23</v>
      </c>
      <c r="R245" s="1010">
        <v>31</v>
      </c>
      <c r="S245" s="264"/>
      <c r="T245" s="193">
        <v>1</v>
      </c>
      <c r="U245" s="188">
        <v>219497000</v>
      </c>
      <c r="V245" s="157"/>
      <c r="W245" s="158"/>
      <c r="X245" s="185"/>
      <c r="Y245" s="186"/>
      <c r="Z245" s="193">
        <v>1</v>
      </c>
      <c r="AA245" s="157"/>
      <c r="AB245" s="932"/>
      <c r="AC245" s="938"/>
      <c r="AD245" s="939"/>
      <c r="AE245" s="918">
        <v>238</v>
      </c>
      <c r="AF245" s="940"/>
      <c r="AG245" s="928">
        <v>1</v>
      </c>
      <c r="AH245" s="928"/>
      <c r="AI245" s="928"/>
      <c r="AJ245" s="928"/>
      <c r="AK245" s="928"/>
      <c r="AL245" s="928"/>
      <c r="AM245" s="913"/>
      <c r="AN245" s="913"/>
      <c r="AO245" s="913"/>
      <c r="AP245" s="96"/>
      <c r="AQ245" s="96"/>
      <c r="AR245" s="96"/>
      <c r="AS245" s="96"/>
      <c r="AT245" s="96"/>
      <c r="AU245" s="96"/>
      <c r="AV245" s="905"/>
      <c r="AW245" s="676"/>
    </row>
    <row r="246" spans="1:49" s="187" customFormat="1" ht="30">
      <c r="A246" s="46"/>
      <c r="B246" s="20"/>
      <c r="C246" s="956" t="s">
        <v>692</v>
      </c>
      <c r="D246" s="47"/>
      <c r="E246" s="48"/>
      <c r="F246" s="188">
        <v>255255000</v>
      </c>
      <c r="G246" s="189">
        <v>251463000</v>
      </c>
      <c r="H246" s="189">
        <v>248042000</v>
      </c>
      <c r="I246" s="73">
        <f t="shared" si="12"/>
        <v>0.98639561287346444</v>
      </c>
      <c r="J246" s="131">
        <f t="shared" si="13"/>
        <v>7213000</v>
      </c>
      <c r="K246" s="749" t="s">
        <v>648</v>
      </c>
      <c r="L246" s="750" t="s">
        <v>801</v>
      </c>
      <c r="M246" s="190"/>
      <c r="N246" s="189"/>
      <c r="O246" s="1011">
        <v>43279</v>
      </c>
      <c r="P246" s="1011">
        <v>43399</v>
      </c>
      <c r="Q246" s="1010">
        <v>15</v>
      </c>
      <c r="R246" s="1010">
        <v>19</v>
      </c>
      <c r="S246" s="264"/>
      <c r="T246" s="193">
        <v>1</v>
      </c>
      <c r="U246" s="188">
        <v>255255000</v>
      </c>
      <c r="V246" s="157"/>
      <c r="W246" s="158"/>
      <c r="X246" s="185"/>
      <c r="Y246" s="186"/>
      <c r="Z246" s="193">
        <v>1</v>
      </c>
      <c r="AA246" s="157"/>
      <c r="AB246" s="932"/>
      <c r="AC246" s="938"/>
      <c r="AD246" s="939"/>
      <c r="AE246" s="918">
        <v>239</v>
      </c>
      <c r="AF246" s="940"/>
      <c r="AG246" s="928">
        <v>1</v>
      </c>
      <c r="AH246" s="928"/>
      <c r="AI246" s="928"/>
      <c r="AJ246" s="928"/>
      <c r="AK246" s="928"/>
      <c r="AL246" s="928"/>
      <c r="AM246" s="913"/>
      <c r="AN246" s="913"/>
      <c r="AO246" s="913"/>
      <c r="AP246" s="96"/>
      <c r="AQ246" s="96"/>
      <c r="AR246" s="96"/>
      <c r="AS246" s="96"/>
      <c r="AT246" s="96"/>
      <c r="AU246" s="96"/>
      <c r="AV246" s="905"/>
      <c r="AW246" s="676"/>
    </row>
    <row r="247" spans="1:49" s="187" customFormat="1" ht="63" customHeight="1">
      <c r="A247" s="46"/>
      <c r="B247" s="20"/>
      <c r="C247" s="956" t="s">
        <v>693</v>
      </c>
      <c r="D247" s="47"/>
      <c r="E247" s="48"/>
      <c r="F247" s="188">
        <v>270980000</v>
      </c>
      <c r="G247" s="189">
        <v>268175000</v>
      </c>
      <c r="H247" s="189">
        <v>247000000</v>
      </c>
      <c r="I247" s="73">
        <f t="shared" si="12"/>
        <v>0.92104036543301948</v>
      </c>
      <c r="J247" s="131">
        <f t="shared" si="13"/>
        <v>23980000</v>
      </c>
      <c r="K247" s="749" t="s">
        <v>799</v>
      </c>
      <c r="L247" s="750" t="s">
        <v>800</v>
      </c>
      <c r="M247" s="190"/>
      <c r="N247" s="189"/>
      <c r="O247" s="1011">
        <v>43280</v>
      </c>
      <c r="P247" s="1011">
        <v>43402</v>
      </c>
      <c r="Q247" s="1010">
        <v>26</v>
      </c>
      <c r="R247" s="1010">
        <v>22</v>
      </c>
      <c r="S247" s="264"/>
      <c r="T247" s="193">
        <v>1</v>
      </c>
      <c r="U247" s="188">
        <v>270980000</v>
      </c>
      <c r="V247" s="157"/>
      <c r="W247" s="158"/>
      <c r="X247" s="185"/>
      <c r="Y247" s="186"/>
      <c r="Z247" s="193">
        <v>1</v>
      </c>
      <c r="AA247" s="157"/>
      <c r="AB247" s="932"/>
      <c r="AC247" s="938"/>
      <c r="AD247" s="939"/>
      <c r="AE247" s="918">
        <v>240</v>
      </c>
      <c r="AF247" s="940"/>
      <c r="AG247" s="928">
        <v>1</v>
      </c>
      <c r="AH247" s="928"/>
      <c r="AI247" s="928"/>
      <c r="AJ247" s="928"/>
      <c r="AK247" s="928"/>
      <c r="AL247" s="928"/>
      <c r="AM247" s="913"/>
      <c r="AN247" s="913"/>
      <c r="AO247" s="913"/>
      <c r="AP247" s="96"/>
      <c r="AQ247" s="96"/>
      <c r="AR247" s="96"/>
      <c r="AS247" s="96"/>
      <c r="AT247" s="96"/>
      <c r="AU247" s="96"/>
      <c r="AV247" s="905"/>
      <c r="AW247" s="676"/>
    </row>
    <row r="248" spans="1:49" s="187" customFormat="1" ht="60.75" customHeight="1">
      <c r="A248" s="46"/>
      <c r="B248" s="20"/>
      <c r="C248" s="956" t="s">
        <v>694</v>
      </c>
      <c r="D248" s="47"/>
      <c r="E248" s="48"/>
      <c r="F248" s="188">
        <v>253853000</v>
      </c>
      <c r="G248" s="189">
        <v>250796000</v>
      </c>
      <c r="H248" s="189">
        <v>234500000</v>
      </c>
      <c r="I248" s="73">
        <f>H248/G248</f>
        <v>0.93502288712738635</v>
      </c>
      <c r="J248" s="131">
        <f>F248-H248</f>
        <v>19353000</v>
      </c>
      <c r="K248" s="749" t="s">
        <v>799</v>
      </c>
      <c r="L248" s="750" t="s">
        <v>800</v>
      </c>
      <c r="M248" s="190"/>
      <c r="N248" s="189"/>
      <c r="O248" s="1011">
        <v>43280</v>
      </c>
      <c r="P248" s="1011">
        <v>43402</v>
      </c>
      <c r="Q248" s="1010">
        <v>12</v>
      </c>
      <c r="R248" s="1010">
        <v>17</v>
      </c>
      <c r="S248" s="264"/>
      <c r="T248" s="193">
        <v>1</v>
      </c>
      <c r="U248" s="188">
        <v>253853000</v>
      </c>
      <c r="V248" s="157"/>
      <c r="W248" s="158"/>
      <c r="X248" s="185"/>
      <c r="Y248" s="186"/>
      <c r="Z248" s="193">
        <v>1</v>
      </c>
      <c r="AA248" s="157"/>
      <c r="AB248" s="932"/>
      <c r="AC248" s="938"/>
      <c r="AD248" s="939"/>
      <c r="AE248" s="918">
        <v>241</v>
      </c>
      <c r="AF248" s="940"/>
      <c r="AG248" s="928">
        <v>1</v>
      </c>
      <c r="AH248" s="928"/>
      <c r="AI248" s="928"/>
      <c r="AJ248" s="928"/>
      <c r="AK248" s="928"/>
      <c r="AL248" s="928"/>
      <c r="AM248" s="913"/>
      <c r="AN248" s="913"/>
      <c r="AO248" s="913"/>
      <c r="AP248" s="96"/>
      <c r="AQ248" s="96"/>
      <c r="AR248" s="96"/>
      <c r="AS248" s="96"/>
      <c r="AT248" s="96"/>
      <c r="AU248" s="96"/>
      <c r="AV248" s="905"/>
      <c r="AW248" s="676"/>
    </row>
    <row r="249" spans="1:49" s="187" customFormat="1">
      <c r="A249" s="46"/>
      <c r="B249" s="20"/>
      <c r="C249" s="463"/>
      <c r="D249" s="47"/>
      <c r="E249" s="48"/>
      <c r="F249" s="188"/>
      <c r="G249" s="189"/>
      <c r="H249" s="189"/>
      <c r="I249" s="125"/>
      <c r="J249" s="189"/>
      <c r="K249" s="263"/>
      <c r="L249" s="190"/>
      <c r="M249" s="190"/>
      <c r="N249" s="189"/>
      <c r="O249" s="191"/>
      <c r="P249" s="191"/>
      <c r="Q249" s="192"/>
      <c r="R249" s="971"/>
      <c r="S249" s="264"/>
      <c r="T249" s="193"/>
      <c r="U249" s="193"/>
      <c r="V249" s="157"/>
      <c r="W249" s="158"/>
      <c r="X249" s="185"/>
      <c r="Y249" s="186"/>
      <c r="Z249" s="193"/>
      <c r="AA249" s="157"/>
      <c r="AB249" s="932"/>
      <c r="AC249" s="938"/>
      <c r="AD249" s="939"/>
      <c r="AE249" s="918">
        <v>242</v>
      </c>
      <c r="AF249" s="940"/>
      <c r="AG249" s="928"/>
      <c r="AH249" s="928"/>
      <c r="AI249" s="928"/>
      <c r="AJ249" s="928"/>
      <c r="AK249" s="928"/>
      <c r="AL249" s="928"/>
      <c r="AM249" s="913"/>
      <c r="AN249" s="913"/>
      <c r="AO249" s="913"/>
      <c r="AP249" s="96"/>
      <c r="AQ249" s="96"/>
      <c r="AR249" s="96"/>
      <c r="AS249" s="96"/>
      <c r="AT249" s="96"/>
      <c r="AU249" s="96"/>
      <c r="AV249" s="905"/>
      <c r="AW249" s="676"/>
    </row>
    <row r="250" spans="1:49" s="187" customFormat="1">
      <c r="A250" s="46"/>
      <c r="B250" s="20"/>
      <c r="C250" s="466" t="s">
        <v>698</v>
      </c>
      <c r="D250" s="47"/>
      <c r="E250" s="48"/>
      <c r="F250" s="188"/>
      <c r="G250" s="189"/>
      <c r="H250" s="189"/>
      <c r="I250" s="125"/>
      <c r="J250" s="189"/>
      <c r="K250" s="263"/>
      <c r="L250" s="190"/>
      <c r="M250" s="190"/>
      <c r="N250" s="189"/>
      <c r="O250" s="191"/>
      <c r="P250" s="191"/>
      <c r="Q250" s="192"/>
      <c r="R250" s="971"/>
      <c r="S250" s="253"/>
      <c r="T250" s="193"/>
      <c r="U250" s="193"/>
      <c r="V250" s="157"/>
      <c r="W250" s="158"/>
      <c r="X250" s="185"/>
      <c r="Y250" s="186"/>
      <c r="Z250" s="193"/>
      <c r="AA250" s="157"/>
      <c r="AB250" s="932"/>
      <c r="AC250" s="938"/>
      <c r="AD250" s="939"/>
      <c r="AE250" s="918">
        <v>243</v>
      </c>
      <c r="AF250" s="940"/>
      <c r="AG250" s="928"/>
      <c r="AH250" s="928"/>
      <c r="AI250" s="928"/>
      <c r="AJ250" s="928"/>
      <c r="AK250" s="928"/>
      <c r="AL250" s="928"/>
      <c r="AM250" s="913"/>
      <c r="AN250" s="913"/>
      <c r="AO250" s="913"/>
      <c r="AP250" s="96"/>
      <c r="AQ250" s="96"/>
      <c r="AR250" s="96"/>
      <c r="AS250" s="96"/>
      <c r="AT250" s="96"/>
      <c r="AU250" s="96"/>
      <c r="AV250" s="905"/>
      <c r="AW250" s="676"/>
    </row>
    <row r="251" spans="1:49" s="187" customFormat="1" ht="30">
      <c r="A251" s="46"/>
      <c r="B251" s="20"/>
      <c r="C251" s="466" t="s">
        <v>699</v>
      </c>
      <c r="D251" s="47"/>
      <c r="E251" s="48"/>
      <c r="F251" s="188">
        <v>281633000</v>
      </c>
      <c r="G251" s="189">
        <v>278638000</v>
      </c>
      <c r="H251" s="189">
        <v>260000000</v>
      </c>
      <c r="I251" s="73">
        <f t="shared" ref="I251:I252" si="14">H251/G251</f>
        <v>0.93311034388705061</v>
      </c>
      <c r="J251" s="131">
        <f t="shared" ref="J251:J252" si="15">F251-H251</f>
        <v>21633000</v>
      </c>
      <c r="K251" s="749" t="s">
        <v>803</v>
      </c>
      <c r="L251" s="750" t="s">
        <v>804</v>
      </c>
      <c r="M251" s="190"/>
      <c r="N251" s="189"/>
      <c r="O251" s="191"/>
      <c r="P251" s="191"/>
      <c r="Q251" s="192"/>
      <c r="R251" s="971"/>
      <c r="S251" s="264"/>
      <c r="T251" s="193">
        <v>1</v>
      </c>
      <c r="U251" s="188">
        <v>281633000</v>
      </c>
      <c r="V251" s="157"/>
      <c r="W251" s="158"/>
      <c r="X251" s="185"/>
      <c r="Y251" s="186"/>
      <c r="Z251" s="193">
        <v>1</v>
      </c>
      <c r="AA251" s="157"/>
      <c r="AB251" s="932"/>
      <c r="AC251" s="938"/>
      <c r="AD251" s="939"/>
      <c r="AE251" s="918">
        <v>244</v>
      </c>
      <c r="AF251" s="940"/>
      <c r="AG251" s="928">
        <v>1</v>
      </c>
      <c r="AH251" s="928"/>
      <c r="AI251" s="928"/>
      <c r="AJ251" s="928"/>
      <c r="AK251" s="928"/>
      <c r="AL251" s="928"/>
      <c r="AM251" s="913"/>
      <c r="AN251" s="913"/>
      <c r="AO251" s="913"/>
      <c r="AP251" s="96"/>
      <c r="AQ251" s="96"/>
      <c r="AR251" s="96"/>
      <c r="AS251" s="96"/>
      <c r="AT251" s="96"/>
      <c r="AU251" s="96"/>
      <c r="AV251" s="905"/>
      <c r="AW251" s="676"/>
    </row>
    <row r="252" spans="1:49" s="187" customFormat="1" ht="45">
      <c r="A252" s="46"/>
      <c r="B252" s="20"/>
      <c r="C252" s="466" t="s">
        <v>700</v>
      </c>
      <c r="D252" s="47"/>
      <c r="E252" s="48"/>
      <c r="F252" s="188">
        <v>289123000</v>
      </c>
      <c r="G252" s="189">
        <v>287530000</v>
      </c>
      <c r="H252" s="189">
        <v>261894000</v>
      </c>
      <c r="I252" s="73">
        <f t="shared" si="14"/>
        <v>0.91084060793656318</v>
      </c>
      <c r="J252" s="131">
        <f t="shared" si="15"/>
        <v>27229000</v>
      </c>
      <c r="K252" s="749" t="s">
        <v>594</v>
      </c>
      <c r="L252" s="750" t="s">
        <v>805</v>
      </c>
      <c r="M252" s="190"/>
      <c r="N252" s="189"/>
      <c r="O252" s="191"/>
      <c r="P252" s="191"/>
      <c r="Q252" s="192"/>
      <c r="R252" s="971"/>
      <c r="S252" s="264"/>
      <c r="T252" s="193">
        <v>1</v>
      </c>
      <c r="U252" s="188">
        <v>289123000</v>
      </c>
      <c r="V252" s="157"/>
      <c r="W252" s="158"/>
      <c r="X252" s="185"/>
      <c r="Y252" s="186"/>
      <c r="Z252" s="193">
        <v>1</v>
      </c>
      <c r="AA252" s="157"/>
      <c r="AB252" s="932"/>
      <c r="AC252" s="938"/>
      <c r="AD252" s="939"/>
      <c r="AE252" s="918">
        <v>245</v>
      </c>
      <c r="AF252" s="940"/>
      <c r="AG252" s="928">
        <v>1</v>
      </c>
      <c r="AH252" s="928"/>
      <c r="AI252" s="928"/>
      <c r="AJ252" s="928"/>
      <c r="AK252" s="928"/>
      <c r="AL252" s="928"/>
      <c r="AM252" s="913"/>
      <c r="AN252" s="913"/>
      <c r="AO252" s="913"/>
      <c r="AP252" s="96"/>
      <c r="AQ252" s="96"/>
      <c r="AR252" s="96"/>
      <c r="AS252" s="96"/>
      <c r="AT252" s="96"/>
      <c r="AU252" s="96"/>
      <c r="AV252" s="905"/>
      <c r="AW252" s="676"/>
    </row>
    <row r="253" spans="1:49" s="187" customFormat="1">
      <c r="A253" s="46"/>
      <c r="B253" s="20"/>
      <c r="C253" s="466" t="s">
        <v>701</v>
      </c>
      <c r="D253" s="47"/>
      <c r="E253" s="48"/>
      <c r="F253" s="188">
        <v>236726000</v>
      </c>
      <c r="G253" s="189">
        <v>234247000</v>
      </c>
      <c r="H253" s="189"/>
      <c r="I253" s="125"/>
      <c r="J253" s="189"/>
      <c r="K253" s="263"/>
      <c r="L253" s="190"/>
      <c r="M253" s="190"/>
      <c r="N253" s="189"/>
      <c r="O253" s="191"/>
      <c r="P253" s="191"/>
      <c r="Q253" s="192"/>
      <c r="R253" s="971"/>
      <c r="S253" s="264"/>
      <c r="T253" s="193">
        <v>1</v>
      </c>
      <c r="U253" s="188">
        <v>236726000</v>
      </c>
      <c r="V253" s="157"/>
      <c r="W253" s="158"/>
      <c r="X253" s="185"/>
      <c r="Y253" s="186"/>
      <c r="Z253" s="193">
        <v>1</v>
      </c>
      <c r="AA253" s="157"/>
      <c r="AB253" s="932"/>
      <c r="AC253" s="938"/>
      <c r="AD253" s="939"/>
      <c r="AE253" s="918">
        <v>246</v>
      </c>
      <c r="AF253" s="940"/>
      <c r="AG253" s="928"/>
      <c r="AH253" s="928">
        <v>1</v>
      </c>
      <c r="AI253" s="928"/>
      <c r="AJ253" s="928"/>
      <c r="AK253" s="928"/>
      <c r="AL253" s="928"/>
      <c r="AM253" s="913"/>
      <c r="AN253" s="913"/>
      <c r="AO253" s="913"/>
      <c r="AP253" s="96"/>
      <c r="AQ253" s="96"/>
      <c r="AR253" s="96"/>
      <c r="AS253" s="96"/>
      <c r="AT253" s="96"/>
      <c r="AU253" s="96"/>
      <c r="AV253" s="905"/>
      <c r="AW253" s="676"/>
    </row>
    <row r="254" spans="1:49" s="187" customFormat="1" ht="60">
      <c r="A254" s="46"/>
      <c r="B254" s="20"/>
      <c r="C254" s="466" t="s">
        <v>702</v>
      </c>
      <c r="D254" s="47"/>
      <c r="E254" s="48"/>
      <c r="F254" s="188">
        <v>226504000</v>
      </c>
      <c r="G254" s="189">
        <v>224678000</v>
      </c>
      <c r="H254" s="189">
        <v>203100000</v>
      </c>
      <c r="I254" s="73">
        <f t="shared" ref="I254:I255" si="16">H254/G254</f>
        <v>0.90396033434515177</v>
      </c>
      <c r="J254" s="131">
        <f t="shared" ref="J254:J255" si="17">F254-H254</f>
        <v>23404000</v>
      </c>
      <c r="K254" s="749" t="s">
        <v>797</v>
      </c>
      <c r="L254" s="750" t="s">
        <v>798</v>
      </c>
      <c r="M254" s="190"/>
      <c r="N254" s="189"/>
      <c r="O254" s="191"/>
      <c r="P254" s="191"/>
      <c r="Q254" s="192"/>
      <c r="R254" s="971"/>
      <c r="S254" s="264"/>
      <c r="T254" s="193">
        <v>1</v>
      </c>
      <c r="U254" s="188">
        <v>226504000</v>
      </c>
      <c r="V254" s="157"/>
      <c r="W254" s="158"/>
      <c r="X254" s="185"/>
      <c r="Y254" s="186"/>
      <c r="Z254" s="193">
        <v>1</v>
      </c>
      <c r="AA254" s="157"/>
      <c r="AB254" s="932"/>
      <c r="AC254" s="938"/>
      <c r="AD254" s="939"/>
      <c r="AE254" s="918">
        <v>247</v>
      </c>
      <c r="AF254" s="940"/>
      <c r="AG254" s="928">
        <v>1</v>
      </c>
      <c r="AH254" s="928"/>
      <c r="AI254" s="928"/>
      <c r="AJ254" s="928"/>
      <c r="AK254" s="928"/>
      <c r="AL254" s="928"/>
      <c r="AM254" s="913"/>
      <c r="AN254" s="913"/>
      <c r="AO254" s="913"/>
      <c r="AP254" s="96"/>
      <c r="AQ254" s="96"/>
      <c r="AR254" s="96"/>
      <c r="AS254" s="96"/>
      <c r="AT254" s="96"/>
      <c r="AU254" s="96"/>
      <c r="AV254" s="905"/>
      <c r="AW254" s="676"/>
    </row>
    <row r="255" spans="1:49" s="187" customFormat="1" ht="60">
      <c r="A255" s="46"/>
      <c r="B255" s="20"/>
      <c r="C255" s="466" t="s">
        <v>703</v>
      </c>
      <c r="D255" s="47"/>
      <c r="E255" s="48"/>
      <c r="F255" s="188">
        <v>216225000</v>
      </c>
      <c r="G255" s="189">
        <v>214070000</v>
      </c>
      <c r="H255" s="189">
        <v>194250000</v>
      </c>
      <c r="I255" s="73">
        <f t="shared" si="16"/>
        <v>0.90741346288597191</v>
      </c>
      <c r="J255" s="131">
        <f t="shared" si="17"/>
        <v>21975000</v>
      </c>
      <c r="K255" s="749" t="s">
        <v>797</v>
      </c>
      <c r="L255" s="750" t="s">
        <v>798</v>
      </c>
      <c r="M255" s="190"/>
      <c r="N255" s="189"/>
      <c r="O255" s="191"/>
      <c r="P255" s="191"/>
      <c r="Q255" s="192"/>
      <c r="R255" s="971"/>
      <c r="S255" s="264"/>
      <c r="T255" s="193">
        <v>1</v>
      </c>
      <c r="U255" s="188">
        <v>216225000</v>
      </c>
      <c r="V255" s="157"/>
      <c r="W255" s="158"/>
      <c r="X255" s="185"/>
      <c r="Y255" s="186"/>
      <c r="Z255" s="193">
        <v>1</v>
      </c>
      <c r="AA255" s="157"/>
      <c r="AB255" s="932"/>
      <c r="AC255" s="938"/>
      <c r="AD255" s="939"/>
      <c r="AE255" s="918">
        <v>248</v>
      </c>
      <c r="AF255" s="940"/>
      <c r="AG255" s="928">
        <v>1</v>
      </c>
      <c r="AH255" s="928"/>
      <c r="AI255" s="928"/>
      <c r="AJ255" s="928"/>
      <c r="AK255" s="928"/>
      <c r="AL255" s="928"/>
      <c r="AM255" s="913"/>
      <c r="AN255" s="913"/>
      <c r="AO255" s="913"/>
      <c r="AP255" s="96"/>
      <c r="AQ255" s="96"/>
      <c r="AR255" s="96"/>
      <c r="AS255" s="96"/>
      <c r="AT255" s="96"/>
      <c r="AU255" s="96"/>
      <c r="AV255" s="905"/>
      <c r="AW255" s="676"/>
    </row>
    <row r="256" spans="1:49" s="187" customFormat="1">
      <c r="A256" s="46"/>
      <c r="B256" s="20"/>
      <c r="C256" s="47"/>
      <c r="D256" s="47"/>
      <c r="E256" s="48"/>
      <c r="F256" s="188"/>
      <c r="G256" s="189"/>
      <c r="H256" s="189"/>
      <c r="I256" s="125"/>
      <c r="J256" s="189"/>
      <c r="K256" s="263"/>
      <c r="L256" s="190"/>
      <c r="M256" s="190"/>
      <c r="N256" s="189"/>
      <c r="O256" s="191"/>
      <c r="P256" s="191"/>
      <c r="Q256" s="192"/>
      <c r="R256" s="971"/>
      <c r="S256" s="253"/>
      <c r="T256" s="193"/>
      <c r="U256" s="193"/>
      <c r="V256" s="157"/>
      <c r="W256" s="158"/>
      <c r="X256" s="185"/>
      <c r="Y256" s="186"/>
      <c r="Z256" s="193"/>
      <c r="AA256" s="157"/>
      <c r="AB256" s="932"/>
      <c r="AC256" s="938"/>
      <c r="AD256" s="939"/>
      <c r="AE256" s="918">
        <v>249</v>
      </c>
      <c r="AF256" s="940"/>
      <c r="AG256" s="928"/>
      <c r="AH256" s="928"/>
      <c r="AI256" s="928"/>
      <c r="AJ256" s="928"/>
      <c r="AK256" s="928"/>
      <c r="AL256" s="928"/>
      <c r="AM256" s="913"/>
      <c r="AN256" s="913"/>
      <c r="AO256" s="913"/>
      <c r="AP256" s="96"/>
      <c r="AQ256" s="96"/>
      <c r="AR256" s="96"/>
      <c r="AS256" s="96"/>
      <c r="AT256" s="96"/>
      <c r="AU256" s="96"/>
      <c r="AV256" s="905"/>
      <c r="AW256" s="676"/>
    </row>
    <row r="257" spans="1:51" s="122" customFormat="1">
      <c r="A257" s="46"/>
      <c r="B257" s="20"/>
      <c r="C257" s="562" t="s">
        <v>780</v>
      </c>
      <c r="D257" s="47"/>
      <c r="E257" s="48"/>
      <c r="F257" s="188"/>
      <c r="G257" s="189"/>
      <c r="H257" s="189"/>
      <c r="I257" s="125"/>
      <c r="J257" s="189"/>
      <c r="K257" s="263"/>
      <c r="L257" s="190"/>
      <c r="M257" s="190"/>
      <c r="N257" s="189"/>
      <c r="O257" s="191"/>
      <c r="P257" s="191"/>
      <c r="Q257" s="192"/>
      <c r="R257" s="971"/>
      <c r="S257" s="263"/>
      <c r="T257" s="193"/>
      <c r="U257" s="193"/>
      <c r="V257" s="98"/>
      <c r="W257" s="99"/>
      <c r="X257" s="120"/>
      <c r="Y257" s="121"/>
      <c r="Z257" s="193"/>
      <c r="AA257" s="98"/>
      <c r="AB257" s="915"/>
      <c r="AC257" s="925"/>
      <c r="AD257" s="926"/>
      <c r="AE257" s="918">
        <v>250</v>
      </c>
      <c r="AF257" s="927"/>
      <c r="AG257" s="928"/>
      <c r="AH257" s="928"/>
      <c r="AI257" s="928"/>
      <c r="AJ257" s="928"/>
      <c r="AK257" s="928"/>
      <c r="AL257" s="928"/>
      <c r="AM257" s="913"/>
      <c r="AN257" s="913"/>
      <c r="AO257" s="913"/>
      <c r="AP257" s="96"/>
      <c r="AQ257" s="96"/>
      <c r="AR257" s="96"/>
      <c r="AS257" s="96"/>
      <c r="AT257" s="96"/>
      <c r="AU257" s="96"/>
      <c r="AV257" s="96"/>
      <c r="AW257" s="684"/>
    </row>
    <row r="258" spans="1:51" s="187" customFormat="1" ht="30">
      <c r="A258" s="46"/>
      <c r="B258" s="20"/>
      <c r="C258" s="562" t="s">
        <v>781</v>
      </c>
      <c r="D258" s="47"/>
      <c r="E258" s="48"/>
      <c r="F258" s="188">
        <v>373788000</v>
      </c>
      <c r="G258" s="189">
        <v>370954000</v>
      </c>
      <c r="H258" s="189">
        <v>341190000</v>
      </c>
      <c r="I258" s="73">
        <f>H258/G258</f>
        <v>0.9197636364616637</v>
      </c>
      <c r="J258" s="131">
        <f>F258-H258</f>
        <v>32598000</v>
      </c>
      <c r="K258" s="949" t="s">
        <v>992</v>
      </c>
      <c r="L258" s="950" t="s">
        <v>993</v>
      </c>
      <c r="M258" s="190"/>
      <c r="N258" s="189"/>
      <c r="O258" s="191"/>
      <c r="P258" s="191"/>
      <c r="Q258" s="192"/>
      <c r="R258" s="971"/>
      <c r="S258" s="264"/>
      <c r="T258" s="193">
        <v>1</v>
      </c>
      <c r="U258" s="188">
        <v>373788000</v>
      </c>
      <c r="V258" s="157"/>
      <c r="W258" s="158"/>
      <c r="X258" s="185"/>
      <c r="Y258" s="186"/>
      <c r="Z258" s="193">
        <v>1</v>
      </c>
      <c r="AA258" s="157"/>
      <c r="AB258" s="932"/>
      <c r="AC258" s="938"/>
      <c r="AD258" s="939"/>
      <c r="AE258" s="918">
        <v>251</v>
      </c>
      <c r="AF258" s="940"/>
      <c r="AG258" s="928">
        <v>1</v>
      </c>
      <c r="AH258" s="928"/>
      <c r="AI258" s="928"/>
      <c r="AJ258" s="928"/>
      <c r="AK258" s="928"/>
      <c r="AL258" s="928"/>
      <c r="AM258" s="913"/>
      <c r="AN258" s="913"/>
      <c r="AO258" s="913"/>
      <c r="AP258" s="96"/>
      <c r="AQ258" s="96"/>
      <c r="AR258" s="96"/>
      <c r="AS258" s="96"/>
      <c r="AT258" s="96"/>
      <c r="AU258" s="96"/>
      <c r="AV258" s="905"/>
      <c r="AW258" s="676"/>
    </row>
    <row r="259" spans="1:51" s="187" customFormat="1" ht="30">
      <c r="A259" s="46"/>
      <c r="B259" s="20"/>
      <c r="C259" s="562" t="s">
        <v>782</v>
      </c>
      <c r="D259" s="47"/>
      <c r="E259" s="48"/>
      <c r="F259" s="188">
        <v>363000000</v>
      </c>
      <c r="G259" s="189">
        <v>359618000</v>
      </c>
      <c r="H259" s="189">
        <v>330840000</v>
      </c>
      <c r="I259" s="73">
        <f t="shared" ref="I259:I260" si="18">H259/G259</f>
        <v>0.91997619696455679</v>
      </c>
      <c r="J259" s="131">
        <f t="shared" ref="J259:J260" si="19">F259-H259</f>
        <v>32160000</v>
      </c>
      <c r="K259" s="949" t="s">
        <v>514</v>
      </c>
      <c r="L259" s="950" t="s">
        <v>515</v>
      </c>
      <c r="M259" s="190"/>
      <c r="N259" s="189"/>
      <c r="O259" s="191"/>
      <c r="P259" s="191"/>
      <c r="Q259" s="192"/>
      <c r="R259" s="971"/>
      <c r="S259" s="264"/>
      <c r="T259" s="193">
        <v>1</v>
      </c>
      <c r="U259" s="188">
        <v>363000000</v>
      </c>
      <c r="V259" s="157"/>
      <c r="W259" s="158"/>
      <c r="X259" s="185"/>
      <c r="Y259" s="186"/>
      <c r="Z259" s="193">
        <v>1</v>
      </c>
      <c r="AA259" s="157"/>
      <c r="AB259" s="932"/>
      <c r="AC259" s="938"/>
      <c r="AD259" s="939"/>
      <c r="AE259" s="918">
        <v>252</v>
      </c>
      <c r="AF259" s="940"/>
      <c r="AG259" s="928">
        <v>1</v>
      </c>
      <c r="AH259" s="928"/>
      <c r="AI259" s="928"/>
      <c r="AJ259" s="928"/>
      <c r="AK259" s="928"/>
      <c r="AL259" s="928"/>
      <c r="AM259" s="913"/>
      <c r="AN259" s="913"/>
      <c r="AO259" s="913"/>
      <c r="AP259" s="96"/>
      <c r="AQ259" s="96"/>
      <c r="AR259" s="96"/>
      <c r="AS259" s="96"/>
      <c r="AT259" s="96"/>
      <c r="AU259" s="96"/>
      <c r="AV259" s="905"/>
      <c r="AW259" s="676"/>
    </row>
    <row r="260" spans="1:51" s="187" customFormat="1" ht="30">
      <c r="A260" s="46"/>
      <c r="B260" s="20"/>
      <c r="C260" s="562" t="s">
        <v>783</v>
      </c>
      <c r="D260" s="47"/>
      <c r="E260" s="48"/>
      <c r="F260" s="188">
        <v>304653000</v>
      </c>
      <c r="G260" s="189">
        <v>302109000</v>
      </c>
      <c r="H260" s="189">
        <v>284000000</v>
      </c>
      <c r="I260" s="73">
        <f t="shared" si="18"/>
        <v>0.94005805851530411</v>
      </c>
      <c r="J260" s="131">
        <f t="shared" si="19"/>
        <v>20653000</v>
      </c>
      <c r="K260" s="949" t="s">
        <v>994</v>
      </c>
      <c r="L260" s="950" t="s">
        <v>995</v>
      </c>
      <c r="M260" s="190"/>
      <c r="N260" s="189"/>
      <c r="O260" s="191"/>
      <c r="P260" s="191"/>
      <c r="Q260" s="192"/>
      <c r="R260" s="971"/>
      <c r="S260" s="264"/>
      <c r="T260" s="193">
        <v>1</v>
      </c>
      <c r="U260" s="188">
        <v>304653000</v>
      </c>
      <c r="V260" s="157"/>
      <c r="W260" s="158"/>
      <c r="X260" s="185"/>
      <c r="Y260" s="186"/>
      <c r="Z260" s="193">
        <v>1</v>
      </c>
      <c r="AA260" s="157"/>
      <c r="AB260" s="932"/>
      <c r="AC260" s="938"/>
      <c r="AD260" s="939"/>
      <c r="AE260" s="918">
        <v>253</v>
      </c>
      <c r="AF260" s="940"/>
      <c r="AG260" s="928">
        <v>1</v>
      </c>
      <c r="AH260" s="928"/>
      <c r="AI260" s="928"/>
      <c r="AJ260" s="928"/>
      <c r="AK260" s="928"/>
      <c r="AL260" s="928"/>
      <c r="AM260" s="913"/>
      <c r="AN260" s="913"/>
      <c r="AO260" s="913"/>
      <c r="AP260" s="96"/>
      <c r="AQ260" s="96"/>
      <c r="AR260" s="96"/>
      <c r="AS260" s="96"/>
      <c r="AT260" s="96"/>
      <c r="AU260" s="96"/>
      <c r="AV260" s="905"/>
      <c r="AW260" s="676"/>
    </row>
    <row r="261" spans="1:51">
      <c r="A261" s="42"/>
      <c r="B261" s="20"/>
      <c r="C261" s="20"/>
      <c r="D261" s="20"/>
      <c r="E261" s="21"/>
      <c r="F261" s="194"/>
      <c r="G261" s="10"/>
      <c r="H261" s="10"/>
      <c r="I261" s="22"/>
      <c r="J261" s="10"/>
      <c r="K261" s="255"/>
      <c r="L261" s="38"/>
      <c r="M261" s="38"/>
      <c r="N261" s="10"/>
      <c r="O261" s="77"/>
      <c r="P261" s="77"/>
      <c r="Q261" s="78"/>
      <c r="R261" s="969"/>
      <c r="S261" s="238"/>
      <c r="T261" s="155"/>
      <c r="U261" s="107"/>
      <c r="V261" s="157"/>
      <c r="W261" s="158"/>
      <c r="X261" s="159"/>
      <c r="Y261" s="11"/>
      <c r="Z261" s="107"/>
      <c r="AA261" s="157"/>
      <c r="AB261" s="932"/>
      <c r="AC261" s="933"/>
      <c r="AD261" s="934"/>
      <c r="AE261" s="918">
        <v>254</v>
      </c>
      <c r="AG261" s="919"/>
      <c r="AH261" s="919"/>
      <c r="AI261" s="919"/>
      <c r="AJ261" s="919"/>
      <c r="AK261" s="919"/>
      <c r="AL261" s="919"/>
      <c r="AM261" s="913"/>
      <c r="AN261" s="913"/>
      <c r="AO261" s="913"/>
      <c r="AP261" s="96"/>
      <c r="AQ261" s="96"/>
      <c r="AR261" s="96"/>
      <c r="AS261" s="96"/>
      <c r="AT261" s="96"/>
      <c r="AU261" s="96"/>
      <c r="AV261" s="905"/>
      <c r="AW261" s="848"/>
    </row>
    <row r="262" spans="1:51">
      <c r="A262" s="707" t="s">
        <v>43</v>
      </c>
      <c r="B262" s="20"/>
      <c r="C262" s="20"/>
      <c r="D262" s="20"/>
      <c r="E262" s="21"/>
      <c r="F262" s="194"/>
      <c r="G262" s="10"/>
      <c r="H262" s="10"/>
      <c r="I262" s="22"/>
      <c r="J262" s="10"/>
      <c r="K262" s="255"/>
      <c r="L262" s="38"/>
      <c r="M262" s="38"/>
      <c r="N262" s="10"/>
      <c r="O262" s="77"/>
      <c r="P262" s="77"/>
      <c r="Q262" s="78"/>
      <c r="R262" s="969"/>
      <c r="S262" s="238"/>
      <c r="T262" s="155"/>
      <c r="U262" s="107"/>
      <c r="V262" s="157"/>
      <c r="W262" s="158"/>
      <c r="X262" s="159"/>
      <c r="Y262" s="11"/>
      <c r="Z262" s="107"/>
      <c r="AA262" s="157"/>
      <c r="AB262" s="932"/>
      <c r="AC262" s="933"/>
      <c r="AD262" s="934"/>
      <c r="AE262" s="918">
        <v>255</v>
      </c>
      <c r="AG262" s="919"/>
      <c r="AH262" s="919"/>
      <c r="AI262" s="919"/>
      <c r="AJ262" s="919"/>
      <c r="AK262" s="919"/>
      <c r="AL262" s="919"/>
      <c r="AM262" s="913"/>
      <c r="AN262" s="913"/>
      <c r="AO262" s="913"/>
      <c r="AP262" s="96"/>
      <c r="AQ262" s="96"/>
      <c r="AR262" s="96"/>
      <c r="AS262" s="96"/>
      <c r="AT262" s="96"/>
      <c r="AU262" s="96"/>
      <c r="AV262" s="905"/>
      <c r="AW262" s="848"/>
    </row>
    <row r="263" spans="1:51" ht="30">
      <c r="A263" s="42"/>
      <c r="B263" s="957" t="s">
        <v>182</v>
      </c>
      <c r="C263" s="20"/>
      <c r="D263" s="20"/>
      <c r="E263" s="21"/>
      <c r="F263" s="10">
        <v>1225000000</v>
      </c>
      <c r="G263" s="10">
        <v>1205700000</v>
      </c>
      <c r="H263" s="10">
        <v>1118800000</v>
      </c>
      <c r="I263" s="73">
        <f>H263/G263</f>
        <v>0.92792568632329764</v>
      </c>
      <c r="J263" s="131">
        <f>F263-H263</f>
        <v>106200000</v>
      </c>
      <c r="K263" s="745" t="s">
        <v>793</v>
      </c>
      <c r="L263" s="755" t="s">
        <v>831</v>
      </c>
      <c r="M263" s="38"/>
      <c r="N263" s="10"/>
      <c r="O263" s="77"/>
      <c r="P263" s="77"/>
      <c r="Q263" s="78"/>
      <c r="R263" s="969"/>
      <c r="S263" s="262"/>
      <c r="T263" s="155">
        <v>1</v>
      </c>
      <c r="U263" s="107">
        <v>1225000000</v>
      </c>
      <c r="V263" s="157"/>
      <c r="W263" s="158"/>
      <c r="X263" s="159"/>
      <c r="Y263" s="11"/>
      <c r="Z263" s="107">
        <v>1</v>
      </c>
      <c r="AA263" s="157"/>
      <c r="AB263" s="932"/>
      <c r="AC263" s="933"/>
      <c r="AD263" s="934"/>
      <c r="AE263" s="918">
        <v>256</v>
      </c>
      <c r="AG263" s="919">
        <v>1</v>
      </c>
      <c r="AH263" s="919"/>
      <c r="AI263" s="919"/>
      <c r="AJ263" s="919"/>
      <c r="AK263" s="919"/>
      <c r="AL263" s="919"/>
      <c r="AM263" s="913"/>
      <c r="AN263" s="913"/>
      <c r="AO263" s="913"/>
      <c r="AP263" s="96"/>
      <c r="AQ263" s="96"/>
      <c r="AR263" s="96"/>
      <c r="AS263" s="96"/>
      <c r="AT263" s="96"/>
      <c r="AU263" s="96"/>
      <c r="AV263" s="905"/>
      <c r="AW263" s="848"/>
    </row>
    <row r="264" spans="1:51">
      <c r="A264" s="42"/>
      <c r="B264" s="47"/>
      <c r="C264" s="47"/>
      <c r="D264" s="47"/>
      <c r="E264" s="48"/>
      <c r="F264" s="195"/>
      <c r="G264" s="10"/>
      <c r="H264" s="10"/>
      <c r="I264" s="22"/>
      <c r="J264" s="10"/>
      <c r="K264" s="255"/>
      <c r="L264" s="38"/>
      <c r="M264" s="38"/>
      <c r="N264" s="10"/>
      <c r="O264" s="77"/>
      <c r="P264" s="77"/>
      <c r="Q264" s="78"/>
      <c r="R264" s="969"/>
      <c r="S264" s="238"/>
      <c r="T264" s="155"/>
      <c r="U264" s="107"/>
      <c r="V264" s="157"/>
      <c r="W264" s="158"/>
      <c r="X264" s="159"/>
      <c r="Y264" s="11"/>
      <c r="Z264" s="107"/>
      <c r="AA264" s="157"/>
      <c r="AB264" s="932"/>
      <c r="AC264" s="933"/>
      <c r="AD264" s="934"/>
      <c r="AE264" s="918">
        <v>257</v>
      </c>
      <c r="AG264" s="919"/>
      <c r="AH264" s="919"/>
      <c r="AI264" s="919"/>
      <c r="AJ264" s="919"/>
      <c r="AK264" s="919"/>
      <c r="AL264" s="919"/>
      <c r="AM264" s="913"/>
      <c r="AN264" s="913"/>
      <c r="AO264" s="913"/>
      <c r="AP264" s="96"/>
      <c r="AQ264" s="96"/>
      <c r="AR264" s="96"/>
      <c r="AS264" s="96"/>
      <c r="AT264" s="96"/>
      <c r="AU264" s="96"/>
      <c r="AV264" s="905"/>
      <c r="AW264" s="848"/>
    </row>
    <row r="265" spans="1:51">
      <c r="A265" s="707" t="s">
        <v>347</v>
      </c>
      <c r="B265" s="47"/>
      <c r="C265" s="47"/>
      <c r="D265" s="47"/>
      <c r="E265" s="48"/>
      <c r="F265" s="194"/>
      <c r="G265" s="10"/>
      <c r="H265" s="10"/>
      <c r="I265" s="22"/>
      <c r="J265" s="10"/>
      <c r="K265" s="255"/>
      <c r="L265" s="38"/>
      <c r="M265" s="38"/>
      <c r="N265" s="10"/>
      <c r="O265" s="77"/>
      <c r="P265" s="77"/>
      <c r="Q265" s="78"/>
      <c r="R265" s="969"/>
      <c r="S265" s="238"/>
      <c r="T265" s="155"/>
      <c r="U265" s="107"/>
      <c r="V265" s="157"/>
      <c r="W265" s="158"/>
      <c r="X265" s="159"/>
      <c r="Y265" s="11"/>
      <c r="Z265" s="107"/>
      <c r="AA265" s="157"/>
      <c r="AB265" s="932"/>
      <c r="AC265" s="933"/>
      <c r="AD265" s="934"/>
      <c r="AE265" s="918">
        <v>258</v>
      </c>
      <c r="AG265" s="919"/>
      <c r="AH265" s="919"/>
      <c r="AI265" s="919"/>
      <c r="AJ265" s="919"/>
      <c r="AK265" s="919"/>
      <c r="AL265" s="919"/>
      <c r="AM265" s="913"/>
      <c r="AN265" s="913"/>
      <c r="AO265" s="913"/>
      <c r="AP265" s="96"/>
      <c r="AQ265" s="96"/>
      <c r="AR265" s="96"/>
      <c r="AS265" s="96"/>
      <c r="AT265" s="96"/>
      <c r="AU265" s="96"/>
      <c r="AV265" s="905"/>
      <c r="AW265" s="848"/>
    </row>
    <row r="266" spans="1:51" s="84" customFormat="1" ht="34.5" customHeight="1">
      <c r="A266" s="42"/>
      <c r="B266" s="1074" t="s">
        <v>350</v>
      </c>
      <c r="C266" s="1047"/>
      <c r="D266" s="1047"/>
      <c r="E266" s="1048"/>
      <c r="F266" s="10">
        <v>476000000</v>
      </c>
      <c r="G266" s="10">
        <v>472300000</v>
      </c>
      <c r="H266" s="10">
        <v>433218000</v>
      </c>
      <c r="I266" s="73">
        <f>H266/G266</f>
        <v>0.91725174677112009</v>
      </c>
      <c r="J266" s="131">
        <f>F266-H266</f>
        <v>42782000</v>
      </c>
      <c r="K266" s="745" t="s">
        <v>792</v>
      </c>
      <c r="L266" s="38"/>
      <c r="M266" s="38"/>
      <c r="N266" s="10"/>
      <c r="O266" s="77"/>
      <c r="P266" s="77"/>
      <c r="Q266" s="78"/>
      <c r="R266" s="969"/>
      <c r="S266" s="539"/>
      <c r="T266" s="155">
        <v>1</v>
      </c>
      <c r="U266" s="107">
        <v>476000000</v>
      </c>
      <c r="V266" s="157"/>
      <c r="W266" s="158"/>
      <c r="X266" s="159"/>
      <c r="Y266" s="11"/>
      <c r="Z266" s="107">
        <v>1</v>
      </c>
      <c r="AA266" s="157"/>
      <c r="AB266" s="932"/>
      <c r="AC266" s="933"/>
      <c r="AD266" s="934"/>
      <c r="AE266" s="918">
        <v>259</v>
      </c>
      <c r="AF266" s="903"/>
      <c r="AG266" s="919">
        <v>1</v>
      </c>
      <c r="AH266" s="919"/>
      <c r="AI266" s="919"/>
      <c r="AJ266" s="919"/>
      <c r="AK266" s="919"/>
      <c r="AL266" s="919"/>
      <c r="AM266" s="913"/>
      <c r="AN266" s="913"/>
      <c r="AO266" s="913"/>
      <c r="AP266" s="96"/>
      <c r="AQ266" s="96"/>
      <c r="AR266" s="96"/>
      <c r="AS266" s="96"/>
      <c r="AT266" s="96"/>
      <c r="AU266" s="96"/>
      <c r="AV266" s="905"/>
      <c r="AW266" s="848"/>
      <c r="AX266" s="31"/>
      <c r="AY266" s="31"/>
    </row>
    <row r="267" spans="1:51" s="84" customFormat="1" ht="30">
      <c r="A267" s="42"/>
      <c r="B267" s="717" t="s">
        <v>186</v>
      </c>
      <c r="C267" s="47"/>
      <c r="D267" s="47"/>
      <c r="E267" s="48"/>
      <c r="F267" s="8">
        <v>310000000</v>
      </c>
      <c r="G267" s="1007">
        <v>306286945.81</v>
      </c>
      <c r="H267" s="1007">
        <v>301020277.20999998</v>
      </c>
      <c r="I267" s="986"/>
      <c r="J267" s="1007"/>
      <c r="K267" s="1008" t="s">
        <v>743</v>
      </c>
      <c r="L267" s="1009" t="s">
        <v>744</v>
      </c>
      <c r="M267" s="40"/>
      <c r="N267" s="8"/>
      <c r="O267" s="117"/>
      <c r="P267" s="117"/>
      <c r="Q267" s="118"/>
      <c r="R267" s="969"/>
      <c r="S267" s="738"/>
      <c r="T267" s="155"/>
      <c r="U267" s="119">
        <v>310000000</v>
      </c>
      <c r="V267" s="157"/>
      <c r="W267" s="158"/>
      <c r="X267" s="159"/>
      <c r="Y267" s="11"/>
      <c r="Z267" s="119">
        <v>1</v>
      </c>
      <c r="AA267" s="157"/>
      <c r="AB267" s="932"/>
      <c r="AC267" s="933"/>
      <c r="AD267" s="934"/>
      <c r="AE267" s="918">
        <v>260</v>
      </c>
      <c r="AF267" s="903"/>
      <c r="AG267" s="919"/>
      <c r="AH267" s="919">
        <v>1</v>
      </c>
      <c r="AI267" s="919"/>
      <c r="AJ267" s="919"/>
      <c r="AK267" s="919"/>
      <c r="AL267" s="919"/>
      <c r="AM267" s="913"/>
      <c r="AN267" s="913"/>
      <c r="AO267" s="913"/>
      <c r="AP267" s="96"/>
      <c r="AQ267" s="96"/>
      <c r="AR267" s="96"/>
      <c r="AS267" s="96"/>
      <c r="AT267" s="96"/>
      <c r="AU267" s="96"/>
      <c r="AV267" s="905"/>
      <c r="AW267" s="848"/>
      <c r="AX267" s="31"/>
      <c r="AY267" s="31"/>
    </row>
    <row r="268" spans="1:51" s="84" customFormat="1">
      <c r="A268" s="42"/>
      <c r="B268" s="47"/>
      <c r="C268" s="47"/>
      <c r="D268" s="47"/>
      <c r="E268" s="48"/>
      <c r="F268" s="196"/>
      <c r="G268" s="8"/>
      <c r="H268" s="8"/>
      <c r="I268" s="22"/>
      <c r="J268" s="8"/>
      <c r="K268" s="242"/>
      <c r="L268" s="40"/>
      <c r="M268" s="40"/>
      <c r="N268" s="8"/>
      <c r="O268" s="117"/>
      <c r="P268" s="117"/>
      <c r="Q268" s="118"/>
      <c r="R268" s="969"/>
      <c r="S268" s="240"/>
      <c r="T268" s="155"/>
      <c r="U268" s="119"/>
      <c r="V268" s="157"/>
      <c r="W268" s="158"/>
      <c r="X268" s="159"/>
      <c r="Y268" s="11"/>
      <c r="Z268" s="119"/>
      <c r="AA268" s="157"/>
      <c r="AB268" s="932"/>
      <c r="AC268" s="933"/>
      <c r="AD268" s="934"/>
      <c r="AE268" s="918">
        <v>261</v>
      </c>
      <c r="AF268" s="903"/>
      <c r="AG268" s="919"/>
      <c r="AH268" s="919"/>
      <c r="AI268" s="919"/>
      <c r="AJ268" s="919"/>
      <c r="AK268" s="919"/>
      <c r="AL268" s="919"/>
      <c r="AM268" s="913"/>
      <c r="AN268" s="913"/>
      <c r="AO268" s="913"/>
      <c r="AP268" s="96"/>
      <c r="AQ268" s="96"/>
      <c r="AR268" s="96"/>
      <c r="AS268" s="96"/>
      <c r="AT268" s="96"/>
      <c r="AU268" s="96"/>
      <c r="AV268" s="905"/>
      <c r="AW268" s="848"/>
      <c r="AX268" s="31"/>
      <c r="AY268" s="31"/>
    </row>
    <row r="269" spans="1:51" s="84" customFormat="1">
      <c r="A269" s="707" t="s">
        <v>12</v>
      </c>
      <c r="B269" s="47"/>
      <c r="C269" s="47"/>
      <c r="D269" s="47"/>
      <c r="E269" s="48"/>
      <c r="F269" s="196"/>
      <c r="G269" s="8"/>
      <c r="H269" s="8"/>
      <c r="I269" s="22"/>
      <c r="J269" s="8"/>
      <c r="K269" s="242"/>
      <c r="L269" s="40"/>
      <c r="M269" s="40"/>
      <c r="N269" s="8"/>
      <c r="O269" s="117"/>
      <c r="P269" s="117"/>
      <c r="Q269" s="118"/>
      <c r="R269" s="969"/>
      <c r="S269" s="240"/>
      <c r="T269" s="155"/>
      <c r="U269" s="119"/>
      <c r="V269" s="157"/>
      <c r="W269" s="158"/>
      <c r="X269" s="159"/>
      <c r="Y269" s="11"/>
      <c r="Z269" s="119"/>
      <c r="AA269" s="157"/>
      <c r="AB269" s="932"/>
      <c r="AC269" s="933"/>
      <c r="AD269" s="934"/>
      <c r="AE269" s="918">
        <v>262</v>
      </c>
      <c r="AF269" s="903"/>
      <c r="AG269" s="919"/>
      <c r="AH269" s="919"/>
      <c r="AI269" s="919"/>
      <c r="AJ269" s="919"/>
      <c r="AK269" s="919"/>
      <c r="AL269" s="919"/>
      <c r="AM269" s="913"/>
      <c r="AN269" s="913"/>
      <c r="AO269" s="913"/>
      <c r="AP269" s="96"/>
      <c r="AQ269" s="96"/>
      <c r="AR269" s="96"/>
      <c r="AS269" s="96"/>
      <c r="AT269" s="96"/>
      <c r="AU269" s="96"/>
      <c r="AV269" s="905"/>
      <c r="AW269" s="848"/>
      <c r="AX269" s="31"/>
      <c r="AY269" s="31"/>
    </row>
    <row r="270" spans="1:51" s="84" customFormat="1" ht="20.25" customHeight="1">
      <c r="A270" s="42"/>
      <c r="B270" s="1069" t="s">
        <v>499</v>
      </c>
      <c r="C270" s="1047"/>
      <c r="D270" s="1047"/>
      <c r="E270" s="1048"/>
      <c r="F270" s="8">
        <v>284409680</v>
      </c>
      <c r="G270" s="8">
        <v>275610000</v>
      </c>
      <c r="H270" s="8">
        <v>247191000</v>
      </c>
      <c r="I270" s="22">
        <f>H270/G270</f>
        <v>0.89688690540981819</v>
      </c>
      <c r="J270" s="8">
        <f>F270-H270</f>
        <v>37218680</v>
      </c>
      <c r="K270" s="709" t="s">
        <v>594</v>
      </c>
      <c r="L270" s="40"/>
      <c r="M270" s="40"/>
      <c r="N270" s="8"/>
      <c r="O270" s="117">
        <v>43203</v>
      </c>
      <c r="P270" s="117">
        <v>43318</v>
      </c>
      <c r="Q270" s="118">
        <v>100</v>
      </c>
      <c r="R270" s="969">
        <v>100</v>
      </c>
      <c r="S270" s="240"/>
      <c r="T270" s="155">
        <v>1</v>
      </c>
      <c r="U270" s="119">
        <v>284409680</v>
      </c>
      <c r="V270" s="157"/>
      <c r="W270" s="158"/>
      <c r="X270" s="159"/>
      <c r="Y270" s="11"/>
      <c r="Z270" s="119">
        <v>1</v>
      </c>
      <c r="AA270" s="157"/>
      <c r="AB270" s="932"/>
      <c r="AC270" s="933"/>
      <c r="AD270" s="934"/>
      <c r="AE270" s="918">
        <v>263</v>
      </c>
      <c r="AF270" s="903"/>
      <c r="AG270" s="919">
        <v>1</v>
      </c>
      <c r="AH270" s="919"/>
      <c r="AI270" s="919"/>
      <c r="AJ270" s="919"/>
      <c r="AK270" s="919"/>
      <c r="AL270" s="919"/>
      <c r="AM270" s="913"/>
      <c r="AN270" s="913"/>
      <c r="AO270" s="913"/>
      <c r="AP270" s="96"/>
      <c r="AQ270" s="96"/>
      <c r="AR270" s="96"/>
      <c r="AS270" s="96"/>
      <c r="AT270" s="96"/>
      <c r="AU270" s="96"/>
      <c r="AV270" s="905"/>
      <c r="AW270" s="848"/>
      <c r="AX270" s="31"/>
      <c r="AY270" s="31"/>
    </row>
    <row r="271" spans="1:51">
      <c r="A271" s="42"/>
      <c r="B271" s="47"/>
      <c r="C271" s="47"/>
      <c r="D271" s="47"/>
      <c r="E271" s="48"/>
      <c r="F271" s="195"/>
      <c r="G271" s="10"/>
      <c r="H271" s="10"/>
      <c r="I271" s="22"/>
      <c r="J271" s="10"/>
      <c r="K271" s="255"/>
      <c r="L271" s="38"/>
      <c r="M271" s="38"/>
      <c r="N271" s="10"/>
      <c r="O271" s="77"/>
      <c r="P271" s="77"/>
      <c r="Q271" s="78"/>
      <c r="R271" s="969"/>
      <c r="S271" s="238"/>
      <c r="T271" s="155"/>
      <c r="U271" s="107"/>
      <c r="V271" s="157"/>
      <c r="W271" s="158"/>
      <c r="X271" s="159"/>
      <c r="Y271" s="11"/>
      <c r="Z271" s="107"/>
      <c r="AA271" s="157"/>
      <c r="AB271" s="932"/>
      <c r="AC271" s="933"/>
      <c r="AD271" s="934"/>
      <c r="AE271" s="918">
        <v>264</v>
      </c>
      <c r="AG271" s="919"/>
      <c r="AH271" s="919"/>
      <c r="AI271" s="919"/>
      <c r="AJ271" s="919"/>
      <c r="AK271" s="919"/>
      <c r="AL271" s="919"/>
      <c r="AM271" s="913"/>
      <c r="AN271" s="913"/>
      <c r="AO271" s="913"/>
      <c r="AP271" s="96"/>
      <c r="AQ271" s="96"/>
      <c r="AR271" s="96"/>
      <c r="AS271" s="96"/>
      <c r="AT271" s="96"/>
      <c r="AU271" s="96"/>
      <c r="AV271" s="905"/>
      <c r="AW271" s="848"/>
    </row>
    <row r="272" spans="1:51">
      <c r="A272" s="707" t="s">
        <v>191</v>
      </c>
      <c r="B272" s="47"/>
      <c r="C272" s="47"/>
      <c r="D272" s="47"/>
      <c r="E272" s="48"/>
      <c r="F272" s="195"/>
      <c r="G272" s="10"/>
      <c r="H272" s="10"/>
      <c r="I272" s="22"/>
      <c r="J272" s="10"/>
      <c r="K272" s="255"/>
      <c r="L272" s="38"/>
      <c r="M272" s="38"/>
      <c r="N272" s="10"/>
      <c r="O272" s="77"/>
      <c r="P272" s="77"/>
      <c r="Q272" s="78"/>
      <c r="R272" s="969"/>
      <c r="S272" s="238"/>
      <c r="T272" s="155"/>
      <c r="U272" s="107"/>
      <c r="V272" s="157"/>
      <c r="W272" s="158"/>
      <c r="X272" s="159"/>
      <c r="Y272" s="11"/>
      <c r="Z272" s="107"/>
      <c r="AA272" s="157"/>
      <c r="AB272" s="932"/>
      <c r="AC272" s="933"/>
      <c r="AD272" s="934"/>
      <c r="AE272" s="918">
        <v>265</v>
      </c>
      <c r="AG272" s="919"/>
      <c r="AH272" s="919"/>
      <c r="AI272" s="919"/>
      <c r="AJ272" s="919"/>
      <c r="AK272" s="919"/>
      <c r="AL272" s="919"/>
      <c r="AM272" s="913"/>
      <c r="AN272" s="913"/>
      <c r="AO272" s="913"/>
      <c r="AP272" s="96"/>
      <c r="AQ272" s="96"/>
      <c r="AR272" s="96"/>
      <c r="AS272" s="96"/>
      <c r="AT272" s="96"/>
      <c r="AU272" s="96"/>
      <c r="AV272" s="905"/>
      <c r="AW272" s="848"/>
    </row>
    <row r="273" spans="1:51" ht="60">
      <c r="A273" s="42"/>
      <c r="B273" s="854" t="s">
        <v>795</v>
      </c>
      <c r="C273" s="47"/>
      <c r="D273" s="47"/>
      <c r="E273" s="48"/>
      <c r="F273" s="10">
        <v>4204140000</v>
      </c>
      <c r="G273" s="985">
        <v>4111096269.6500001</v>
      </c>
      <c r="H273" s="985">
        <v>4042900000</v>
      </c>
      <c r="I273" s="986"/>
      <c r="J273" s="985"/>
      <c r="K273" s="987" t="s">
        <v>1053</v>
      </c>
      <c r="L273" s="988" t="s">
        <v>1054</v>
      </c>
      <c r="M273" s="38"/>
      <c r="N273" s="10"/>
      <c r="O273" s="77"/>
      <c r="P273" s="77"/>
      <c r="Q273" s="78"/>
      <c r="R273" s="969"/>
      <c r="S273" s="851"/>
      <c r="T273" s="155"/>
      <c r="U273" s="107">
        <v>4204140000</v>
      </c>
      <c r="V273" s="157"/>
      <c r="W273" s="158"/>
      <c r="X273" s="159"/>
      <c r="Y273" s="11"/>
      <c r="Z273" s="107">
        <v>1</v>
      </c>
      <c r="AA273" s="157"/>
      <c r="AB273" s="932"/>
      <c r="AC273" s="933"/>
      <c r="AD273" s="934"/>
      <c r="AE273" s="918">
        <v>266</v>
      </c>
      <c r="AG273" s="919"/>
      <c r="AH273" s="919">
        <v>1</v>
      </c>
      <c r="AI273" s="919"/>
      <c r="AJ273" s="919"/>
      <c r="AK273" s="919"/>
      <c r="AL273" s="919"/>
      <c r="AM273" s="913"/>
      <c r="AN273" s="913"/>
      <c r="AO273" s="913"/>
      <c r="AP273" s="96"/>
      <c r="AQ273" s="96"/>
      <c r="AR273" s="96"/>
      <c r="AS273" s="96"/>
      <c r="AT273" s="96"/>
      <c r="AU273" s="96"/>
      <c r="AV273" s="905"/>
      <c r="AW273" s="848"/>
    </row>
    <row r="274" spans="1:51" ht="30">
      <c r="A274" s="42"/>
      <c r="B274" s="47" t="s">
        <v>189</v>
      </c>
      <c r="C274" s="47"/>
      <c r="D274" s="47"/>
      <c r="E274" s="48"/>
      <c r="F274" s="10">
        <v>106000000</v>
      </c>
      <c r="G274" s="10">
        <v>105952000</v>
      </c>
      <c r="H274" s="10">
        <v>104940000</v>
      </c>
      <c r="I274" s="22">
        <f>H274/G274</f>
        <v>0.99044850498338866</v>
      </c>
      <c r="J274" s="8">
        <f>F274-H274</f>
        <v>1060000</v>
      </c>
      <c r="K274" s="710" t="s">
        <v>452</v>
      </c>
      <c r="L274" s="38" t="s">
        <v>450</v>
      </c>
      <c r="M274" s="508" t="s">
        <v>766</v>
      </c>
      <c r="N274" s="10"/>
      <c r="O274" s="77">
        <v>43154</v>
      </c>
      <c r="P274" s="77">
        <v>43216</v>
      </c>
      <c r="Q274" s="78"/>
      <c r="R274" s="969"/>
      <c r="S274" s="259"/>
      <c r="T274" s="155"/>
      <c r="U274" s="107"/>
      <c r="V274" s="197">
        <v>106000000</v>
      </c>
      <c r="W274" s="158"/>
      <c r="X274" s="159"/>
      <c r="Y274" s="11"/>
      <c r="Z274" s="107"/>
      <c r="AA274" s="197">
        <v>1</v>
      </c>
      <c r="AB274" s="932"/>
      <c r="AC274" s="933"/>
      <c r="AD274" s="934"/>
      <c r="AE274" s="918">
        <v>267</v>
      </c>
      <c r="AG274" s="919"/>
      <c r="AH274" s="919"/>
      <c r="AI274" s="919"/>
      <c r="AJ274" s="919">
        <v>1</v>
      </c>
      <c r="AK274" s="919"/>
      <c r="AL274" s="919"/>
      <c r="AM274" s="913"/>
      <c r="AN274" s="913"/>
      <c r="AO274" s="913"/>
      <c r="AP274" s="96"/>
      <c r="AQ274" s="96"/>
      <c r="AR274" s="96"/>
      <c r="AS274" s="96"/>
      <c r="AT274" s="96"/>
      <c r="AU274" s="96"/>
      <c r="AV274" s="905"/>
      <c r="AW274" s="848"/>
    </row>
    <row r="275" spans="1:51">
      <c r="A275" s="42"/>
      <c r="B275" s="20"/>
      <c r="C275" s="20"/>
      <c r="D275" s="20"/>
      <c r="E275" s="21"/>
      <c r="F275" s="195"/>
      <c r="G275" s="10"/>
      <c r="H275" s="10"/>
      <c r="I275" s="22"/>
      <c r="J275" s="10"/>
      <c r="K275" s="255"/>
      <c r="L275" s="38"/>
      <c r="M275" s="38"/>
      <c r="N275" s="10"/>
      <c r="O275" s="77"/>
      <c r="P275" s="77"/>
      <c r="Q275" s="78"/>
      <c r="R275" s="969"/>
      <c r="S275" s="238"/>
      <c r="T275" s="155"/>
      <c r="U275" s="107"/>
      <c r="V275" s="157"/>
      <c r="W275" s="158"/>
      <c r="X275" s="159"/>
      <c r="Y275" s="11"/>
      <c r="Z275" s="107"/>
      <c r="AA275" s="157"/>
      <c r="AB275" s="932"/>
      <c r="AC275" s="933"/>
      <c r="AD275" s="934"/>
      <c r="AE275" s="918">
        <v>268</v>
      </c>
      <c r="AG275" s="919"/>
      <c r="AH275" s="919"/>
      <c r="AI275" s="919"/>
      <c r="AJ275" s="919"/>
      <c r="AK275" s="919"/>
      <c r="AL275" s="919"/>
      <c r="AM275" s="913"/>
      <c r="AN275" s="913"/>
      <c r="AO275" s="913"/>
      <c r="AP275" s="96"/>
      <c r="AQ275" s="96"/>
      <c r="AR275" s="96"/>
      <c r="AS275" s="96"/>
      <c r="AT275" s="96"/>
      <c r="AU275" s="96"/>
      <c r="AV275" s="905"/>
      <c r="AW275" s="848"/>
    </row>
    <row r="276" spans="1:51">
      <c r="A276" s="464" t="s">
        <v>695</v>
      </c>
      <c r="B276" s="20"/>
      <c r="C276" s="20"/>
      <c r="D276" s="20"/>
      <c r="E276" s="21"/>
      <c r="F276" s="194"/>
      <c r="G276" s="10"/>
      <c r="H276" s="10"/>
      <c r="I276" s="22"/>
      <c r="J276" s="10"/>
      <c r="K276" s="255"/>
      <c r="L276" s="38"/>
      <c r="M276" s="38"/>
      <c r="N276" s="10"/>
      <c r="O276" s="77"/>
      <c r="P276" s="77"/>
      <c r="Q276" s="78"/>
      <c r="R276" s="969"/>
      <c r="S276" s="238"/>
      <c r="T276" s="155"/>
      <c r="U276" s="107"/>
      <c r="V276" s="157"/>
      <c r="W276" s="158"/>
      <c r="X276" s="159"/>
      <c r="Y276" s="11"/>
      <c r="Z276" s="107"/>
      <c r="AA276" s="157"/>
      <c r="AB276" s="932"/>
      <c r="AC276" s="933"/>
      <c r="AD276" s="934"/>
      <c r="AE276" s="918">
        <v>269</v>
      </c>
      <c r="AG276" s="919"/>
      <c r="AH276" s="919"/>
      <c r="AI276" s="919"/>
      <c r="AJ276" s="919"/>
      <c r="AK276" s="919"/>
      <c r="AL276" s="919"/>
      <c r="AM276" s="913"/>
      <c r="AN276" s="913"/>
      <c r="AO276" s="913"/>
      <c r="AP276" s="96"/>
      <c r="AQ276" s="96"/>
      <c r="AR276" s="96"/>
      <c r="AS276" s="96"/>
      <c r="AT276" s="96"/>
      <c r="AU276" s="96"/>
      <c r="AV276" s="905"/>
      <c r="AW276" s="848"/>
    </row>
    <row r="277" spans="1:51" ht="30">
      <c r="A277" s="42"/>
      <c r="B277" s="20" t="s">
        <v>193</v>
      </c>
      <c r="C277" s="20"/>
      <c r="D277" s="20"/>
      <c r="E277" s="21"/>
      <c r="F277" s="10">
        <v>291000000</v>
      </c>
      <c r="G277" s="10">
        <v>290950000</v>
      </c>
      <c r="H277" s="10">
        <v>281974000</v>
      </c>
      <c r="I277" s="22">
        <f>H277/G277</f>
        <v>0.96914933837429107</v>
      </c>
      <c r="J277" s="8">
        <f>F277-H277</f>
        <v>9026000</v>
      </c>
      <c r="K277" s="710" t="s">
        <v>452</v>
      </c>
      <c r="L277" s="38" t="s">
        <v>450</v>
      </c>
      <c r="M277" s="755" t="s">
        <v>849</v>
      </c>
      <c r="N277" s="10"/>
      <c r="O277" s="77">
        <v>43245</v>
      </c>
      <c r="P277" s="77">
        <v>43364</v>
      </c>
      <c r="Q277" s="78"/>
      <c r="R277" s="969"/>
      <c r="S277" s="238"/>
      <c r="T277" s="155"/>
      <c r="U277" s="107"/>
      <c r="V277" s="197">
        <v>291000000</v>
      </c>
      <c r="W277" s="158"/>
      <c r="X277" s="159"/>
      <c r="Y277" s="11"/>
      <c r="Z277" s="107"/>
      <c r="AA277" s="197">
        <v>1</v>
      </c>
      <c r="AB277" s="932"/>
      <c r="AC277" s="933"/>
      <c r="AD277" s="934"/>
      <c r="AE277" s="918">
        <v>270</v>
      </c>
      <c r="AG277" s="919"/>
      <c r="AH277" s="919"/>
      <c r="AI277" s="919"/>
      <c r="AJ277" s="919">
        <v>1</v>
      </c>
      <c r="AK277" s="919"/>
      <c r="AL277" s="919"/>
      <c r="AM277" s="913"/>
      <c r="AN277" s="913"/>
      <c r="AO277" s="913"/>
      <c r="AP277" s="96"/>
      <c r="AQ277" s="96"/>
      <c r="AR277" s="96"/>
      <c r="AS277" s="96"/>
      <c r="AT277" s="96"/>
      <c r="AU277" s="96"/>
      <c r="AV277" s="905"/>
      <c r="AW277" s="848"/>
    </row>
    <row r="278" spans="1:51">
      <c r="A278" s="42"/>
      <c r="B278" s="20"/>
      <c r="C278" s="20"/>
      <c r="D278" s="20"/>
      <c r="E278" s="21"/>
      <c r="F278" s="194"/>
      <c r="G278" s="10"/>
      <c r="H278" s="10"/>
      <c r="I278" s="22"/>
      <c r="J278" s="10"/>
      <c r="K278" s="255"/>
      <c r="L278" s="38"/>
      <c r="M278" s="38"/>
      <c r="N278" s="10"/>
      <c r="O278" s="77"/>
      <c r="P278" s="77"/>
      <c r="Q278" s="78"/>
      <c r="R278" s="969"/>
      <c r="S278" s="238"/>
      <c r="T278" s="155"/>
      <c r="U278" s="107"/>
      <c r="V278" s="197"/>
      <c r="W278" s="158"/>
      <c r="X278" s="159"/>
      <c r="Y278" s="11"/>
      <c r="Z278" s="107"/>
      <c r="AA278" s="197"/>
      <c r="AB278" s="932"/>
      <c r="AC278" s="933"/>
      <c r="AD278" s="934"/>
      <c r="AE278" s="918">
        <v>271</v>
      </c>
      <c r="AG278" s="919"/>
      <c r="AH278" s="919"/>
      <c r="AI278" s="919"/>
      <c r="AJ278" s="919"/>
      <c r="AK278" s="919"/>
      <c r="AL278" s="919"/>
      <c r="AM278" s="913"/>
      <c r="AN278" s="913"/>
      <c r="AO278" s="913"/>
      <c r="AP278" s="96"/>
      <c r="AQ278" s="96"/>
      <c r="AR278" s="96"/>
      <c r="AS278" s="96"/>
      <c r="AT278" s="96"/>
      <c r="AU278" s="96"/>
      <c r="AV278" s="905"/>
      <c r="AW278" s="848"/>
    </row>
    <row r="279" spans="1:51">
      <c r="A279" s="464" t="s">
        <v>696</v>
      </c>
      <c r="B279" s="20"/>
      <c r="C279" s="20"/>
      <c r="D279" s="20"/>
      <c r="E279" s="21"/>
      <c r="F279" s="195"/>
      <c r="G279" s="10"/>
      <c r="H279" s="10"/>
      <c r="I279" s="22"/>
      <c r="J279" s="10"/>
      <c r="K279" s="255"/>
      <c r="L279" s="38"/>
      <c r="M279" s="38"/>
      <c r="N279" s="10"/>
      <c r="O279" s="77"/>
      <c r="P279" s="77"/>
      <c r="Q279" s="78"/>
      <c r="R279" s="969"/>
      <c r="S279" s="238"/>
      <c r="T279" s="155"/>
      <c r="U279" s="107"/>
      <c r="V279" s="157"/>
      <c r="W279" s="158"/>
      <c r="X279" s="159"/>
      <c r="Y279" s="11"/>
      <c r="Z279" s="107"/>
      <c r="AA279" s="157"/>
      <c r="AB279" s="932"/>
      <c r="AC279" s="933"/>
      <c r="AD279" s="934"/>
      <c r="AE279" s="918">
        <v>272</v>
      </c>
      <c r="AG279" s="919"/>
      <c r="AH279" s="919"/>
      <c r="AI279" s="919"/>
      <c r="AJ279" s="919"/>
      <c r="AK279" s="919"/>
      <c r="AL279" s="919"/>
      <c r="AM279" s="913"/>
      <c r="AN279" s="913"/>
      <c r="AO279" s="913"/>
      <c r="AP279" s="96"/>
      <c r="AQ279" s="96"/>
      <c r="AR279" s="96"/>
      <c r="AS279" s="96"/>
      <c r="AT279" s="96"/>
      <c r="AU279" s="96"/>
      <c r="AV279" s="905"/>
      <c r="AW279" s="848"/>
    </row>
    <row r="280" spans="1:51">
      <c r="A280" s="42"/>
      <c r="B280" s="465" t="s">
        <v>697</v>
      </c>
      <c r="C280" s="20"/>
      <c r="D280" s="20"/>
      <c r="E280" s="21"/>
      <c r="F280" s="10"/>
      <c r="G280" s="10"/>
      <c r="H280" s="10"/>
      <c r="I280" s="22"/>
      <c r="J280" s="10"/>
      <c r="K280" s="255"/>
      <c r="L280" s="38"/>
      <c r="M280" s="38"/>
      <c r="N280" s="10"/>
      <c r="O280" s="77"/>
      <c r="P280" s="77"/>
      <c r="Q280" s="78"/>
      <c r="R280" s="969"/>
      <c r="S280" s="238"/>
      <c r="T280" s="155"/>
      <c r="U280" s="107"/>
      <c r="V280" s="157"/>
      <c r="W280" s="158"/>
      <c r="X280" s="159"/>
      <c r="Y280" s="11"/>
      <c r="Z280" s="107"/>
      <c r="AA280" s="157"/>
      <c r="AB280" s="932"/>
      <c r="AC280" s="933"/>
      <c r="AD280" s="934"/>
      <c r="AE280" s="918">
        <v>273</v>
      </c>
      <c r="AG280" s="919"/>
      <c r="AH280" s="919"/>
      <c r="AI280" s="919"/>
      <c r="AJ280" s="919"/>
      <c r="AK280" s="919"/>
      <c r="AL280" s="919"/>
      <c r="AM280" s="913"/>
      <c r="AN280" s="913"/>
      <c r="AO280" s="913"/>
      <c r="AP280" s="96"/>
      <c r="AQ280" s="96"/>
      <c r="AR280" s="96"/>
      <c r="AS280" s="96"/>
      <c r="AT280" s="96"/>
      <c r="AU280" s="96"/>
      <c r="AV280" s="905"/>
      <c r="AW280" s="848"/>
    </row>
    <row r="281" spans="1:51" ht="45">
      <c r="A281" s="42"/>
      <c r="B281" s="509" t="s">
        <v>767</v>
      </c>
      <c r="C281" s="20"/>
      <c r="D281" s="20"/>
      <c r="E281" s="21"/>
      <c r="F281" s="10">
        <v>300000000</v>
      </c>
      <c r="G281" s="985">
        <v>299998975</v>
      </c>
      <c r="H281" s="985">
        <v>287334850</v>
      </c>
      <c r="I281" s="986"/>
      <c r="J281" s="1007"/>
      <c r="K281" s="987" t="s">
        <v>1055</v>
      </c>
      <c r="L281" s="988" t="s">
        <v>1056</v>
      </c>
      <c r="M281" s="38"/>
      <c r="N281" s="10"/>
      <c r="O281" s="77"/>
      <c r="P281" s="77"/>
      <c r="Q281" s="78"/>
      <c r="R281" s="969"/>
      <c r="S281" s="738"/>
      <c r="T281" s="155"/>
      <c r="U281" s="107"/>
      <c r="V281" s="197">
        <v>300000000</v>
      </c>
      <c r="W281" s="158"/>
      <c r="X281" s="159"/>
      <c r="Y281" s="11"/>
      <c r="Z281" s="107"/>
      <c r="AA281" s="197">
        <v>1</v>
      </c>
      <c r="AB281" s="932"/>
      <c r="AC281" s="933"/>
      <c r="AD281" s="934"/>
      <c r="AE281" s="918">
        <v>274</v>
      </c>
      <c r="AG281" s="919"/>
      <c r="AH281" s="919"/>
      <c r="AI281" s="919"/>
      <c r="AJ281" s="919"/>
      <c r="AK281" s="919">
        <v>1</v>
      </c>
      <c r="AL281" s="919"/>
      <c r="AM281" s="913"/>
      <c r="AN281" s="913"/>
      <c r="AO281" s="913"/>
      <c r="AP281" s="96"/>
      <c r="AQ281" s="96"/>
      <c r="AR281" s="96"/>
      <c r="AS281" s="96"/>
      <c r="AT281" s="96"/>
      <c r="AU281" s="96"/>
      <c r="AV281" s="905"/>
      <c r="AW281" s="848"/>
    </row>
    <row r="282" spans="1:51">
      <c r="A282" s="42"/>
      <c r="B282" s="20"/>
      <c r="C282" s="20"/>
      <c r="D282" s="20"/>
      <c r="E282" s="21"/>
      <c r="F282" s="195"/>
      <c r="G282" s="10"/>
      <c r="H282" s="10"/>
      <c r="I282" s="22"/>
      <c r="J282" s="10"/>
      <c r="K282" s="255"/>
      <c r="L282" s="38"/>
      <c r="M282" s="38"/>
      <c r="N282" s="10"/>
      <c r="O282" s="77"/>
      <c r="P282" s="77"/>
      <c r="Q282" s="78"/>
      <c r="R282" s="969"/>
      <c r="S282" s="238"/>
      <c r="T282" s="155"/>
      <c r="U282" s="107"/>
      <c r="V282" s="157"/>
      <c r="W282" s="158"/>
      <c r="X282" s="159"/>
      <c r="Y282" s="11"/>
      <c r="Z282" s="107"/>
      <c r="AA282" s="157"/>
      <c r="AB282" s="932"/>
      <c r="AC282" s="933"/>
      <c r="AD282" s="934"/>
      <c r="AE282" s="918">
        <v>275</v>
      </c>
      <c r="AG282" s="919"/>
      <c r="AH282" s="919"/>
      <c r="AI282" s="919"/>
      <c r="AJ282" s="919"/>
      <c r="AK282" s="919"/>
      <c r="AL282" s="919"/>
      <c r="AM282" s="913"/>
      <c r="AN282" s="913"/>
      <c r="AO282" s="913"/>
      <c r="AP282" s="96"/>
      <c r="AQ282" s="96"/>
      <c r="AR282" s="96"/>
      <c r="AS282" s="96"/>
      <c r="AT282" s="96"/>
      <c r="AU282" s="96"/>
      <c r="AV282" s="905"/>
      <c r="AW282" s="848"/>
    </row>
    <row r="283" spans="1:51">
      <c r="A283" s="33"/>
      <c r="B283" s="34"/>
      <c r="C283" s="34"/>
      <c r="D283" s="34"/>
      <c r="E283" s="54"/>
      <c r="F283" s="198"/>
      <c r="G283" s="150"/>
      <c r="H283" s="150"/>
      <c r="I283" s="151"/>
      <c r="J283" s="150"/>
      <c r="K283" s="529"/>
      <c r="L283" s="152"/>
      <c r="M283" s="152"/>
      <c r="N283" s="150"/>
      <c r="O283" s="153"/>
      <c r="P283" s="153"/>
      <c r="Q283" s="154"/>
      <c r="R283" s="972"/>
      <c r="S283" s="248"/>
      <c r="T283" s="155"/>
      <c r="U283" s="156"/>
      <c r="V283" s="157"/>
      <c r="W283" s="158"/>
      <c r="X283" s="159"/>
      <c r="Y283" s="11"/>
      <c r="Z283" s="156"/>
      <c r="AA283" s="157"/>
      <c r="AB283" s="932"/>
      <c r="AC283" s="933"/>
      <c r="AD283" s="934"/>
      <c r="AE283" s="918">
        <v>276</v>
      </c>
      <c r="AG283" s="919"/>
      <c r="AH283" s="919"/>
      <c r="AI283" s="919"/>
      <c r="AJ283" s="919"/>
      <c r="AK283" s="919"/>
      <c r="AL283" s="919"/>
      <c r="AM283" s="913"/>
      <c r="AN283" s="913"/>
      <c r="AO283" s="913"/>
      <c r="AP283" s="96"/>
      <c r="AQ283" s="96"/>
      <c r="AR283" s="96"/>
      <c r="AS283" s="96"/>
      <c r="AT283" s="96"/>
      <c r="AU283" s="96"/>
      <c r="AV283" s="905"/>
      <c r="AW283" s="848"/>
    </row>
    <row r="284" spans="1:51" s="182" customFormat="1">
      <c r="A284" s="4" t="s">
        <v>1032</v>
      </c>
      <c r="B284" s="52"/>
      <c r="C284" s="52"/>
      <c r="D284" s="52"/>
      <c r="E284" s="53"/>
      <c r="F284" s="173"/>
      <c r="G284" s="174"/>
      <c r="H284" s="174"/>
      <c r="I284" s="175"/>
      <c r="J284" s="174"/>
      <c r="K284" s="534"/>
      <c r="L284" s="176"/>
      <c r="M284" s="176"/>
      <c r="N284" s="174"/>
      <c r="O284" s="177"/>
      <c r="P284" s="177"/>
      <c r="Q284" s="178"/>
      <c r="R284" s="974"/>
      <c r="S284" s="252"/>
      <c r="T284" s="155"/>
      <c r="U284" s="179"/>
      <c r="V284" s="157"/>
      <c r="W284" s="158"/>
      <c r="X284" s="180"/>
      <c r="Y284" s="181"/>
      <c r="Z284" s="179">
        <f>SUM(Z285:Z291)</f>
        <v>2</v>
      </c>
      <c r="AA284" s="157"/>
      <c r="AB284" s="932"/>
      <c r="AC284" s="936"/>
      <c r="AD284" s="937"/>
      <c r="AE284" s="918">
        <v>277</v>
      </c>
      <c r="AF284" s="911"/>
      <c r="AG284" s="913"/>
      <c r="AH284" s="913"/>
      <c r="AI284" s="913"/>
      <c r="AJ284" s="913"/>
      <c r="AK284" s="913"/>
      <c r="AL284" s="913"/>
      <c r="AM284" s="913"/>
      <c r="AN284" s="913"/>
      <c r="AO284" s="913"/>
      <c r="AP284" s="96"/>
      <c r="AQ284" s="96"/>
      <c r="AR284" s="96"/>
      <c r="AS284" s="96"/>
      <c r="AT284" s="96"/>
      <c r="AU284" s="96"/>
      <c r="AV284" s="905"/>
      <c r="AW284" s="905"/>
    </row>
    <row r="285" spans="1:51">
      <c r="A285" s="711" t="s">
        <v>195</v>
      </c>
      <c r="B285" s="18"/>
      <c r="C285" s="18"/>
      <c r="D285" s="18"/>
      <c r="E285" s="51"/>
      <c r="F285" s="199"/>
      <c r="G285" s="160"/>
      <c r="H285" s="160"/>
      <c r="I285" s="161"/>
      <c r="J285" s="160"/>
      <c r="K285" s="530"/>
      <c r="L285" s="162"/>
      <c r="M285" s="162"/>
      <c r="N285" s="160"/>
      <c r="O285" s="163"/>
      <c r="P285" s="163"/>
      <c r="Q285" s="164"/>
      <c r="R285" s="973"/>
      <c r="S285" s="249"/>
      <c r="T285" s="155"/>
      <c r="U285" s="165"/>
      <c r="V285" s="157"/>
      <c r="W285" s="158"/>
      <c r="X285" s="159"/>
      <c r="Y285" s="11"/>
      <c r="Z285" s="165"/>
      <c r="AA285" s="157"/>
      <c r="AB285" s="932"/>
      <c r="AC285" s="933"/>
      <c r="AD285" s="934"/>
      <c r="AE285" s="918">
        <v>278</v>
      </c>
      <c r="AG285" s="919"/>
      <c r="AH285" s="919"/>
      <c r="AI285" s="919"/>
      <c r="AJ285" s="919"/>
      <c r="AK285" s="919"/>
      <c r="AL285" s="919"/>
      <c r="AM285" s="913"/>
      <c r="AN285" s="913"/>
      <c r="AO285" s="913"/>
      <c r="AP285" s="96"/>
      <c r="AQ285" s="96"/>
      <c r="AR285" s="96"/>
      <c r="AS285" s="96"/>
      <c r="AT285" s="96"/>
      <c r="AU285" s="96"/>
      <c r="AV285" s="905"/>
      <c r="AW285" s="848"/>
    </row>
    <row r="286" spans="1:51">
      <c r="A286" s="17"/>
      <c r="B286" s="18" t="s">
        <v>343</v>
      </c>
      <c r="C286" s="18"/>
      <c r="D286" s="18"/>
      <c r="E286" s="51"/>
      <c r="F286" s="199"/>
      <c r="G286" s="160"/>
      <c r="H286" s="160"/>
      <c r="I286" s="161"/>
      <c r="J286" s="160"/>
      <c r="K286" s="530"/>
      <c r="L286" s="162"/>
      <c r="M286" s="162"/>
      <c r="N286" s="160"/>
      <c r="O286" s="163"/>
      <c r="P286" s="163"/>
      <c r="Q286" s="164"/>
      <c r="R286" s="973"/>
      <c r="S286" s="249"/>
      <c r="T286" s="155"/>
      <c r="U286" s="165"/>
      <c r="V286" s="157"/>
      <c r="W286" s="158"/>
      <c r="X286" s="159"/>
      <c r="Y286" s="11"/>
      <c r="Z286" s="165"/>
      <c r="AA286" s="157"/>
      <c r="AB286" s="932"/>
      <c r="AC286" s="933"/>
      <c r="AD286" s="934"/>
      <c r="AE286" s="918">
        <v>279</v>
      </c>
      <c r="AG286" s="919"/>
      <c r="AH286" s="919"/>
      <c r="AI286" s="919"/>
      <c r="AJ286" s="919"/>
      <c r="AK286" s="919"/>
      <c r="AL286" s="919"/>
      <c r="AM286" s="913"/>
      <c r="AN286" s="913"/>
      <c r="AO286" s="913"/>
      <c r="AP286" s="96"/>
      <c r="AQ286" s="96"/>
      <c r="AR286" s="96"/>
      <c r="AS286" s="96"/>
      <c r="AT286" s="96"/>
      <c r="AU286" s="96"/>
      <c r="AV286" s="905"/>
      <c r="AW286" s="848"/>
    </row>
    <row r="287" spans="1:51" s="100" customFormat="1" ht="45">
      <c r="A287" s="35"/>
      <c r="B287" s="958" t="s">
        <v>409</v>
      </c>
      <c r="C287" s="19"/>
      <c r="D287" s="19"/>
      <c r="E287" s="43"/>
      <c r="F287" s="131">
        <v>631260000</v>
      </c>
      <c r="G287" s="131">
        <v>576310000</v>
      </c>
      <c r="H287" s="131">
        <v>518640000</v>
      </c>
      <c r="I287" s="22">
        <f>H287/G287</f>
        <v>0.89993232808731416</v>
      </c>
      <c r="J287" s="8">
        <f>F287-H287</f>
        <v>112620000</v>
      </c>
      <c r="K287" s="836" t="s">
        <v>791</v>
      </c>
      <c r="L287" s="771" t="s">
        <v>887</v>
      </c>
      <c r="M287" s="132"/>
      <c r="N287" s="131"/>
      <c r="O287" s="133"/>
      <c r="P287" s="133"/>
      <c r="Q287" s="134"/>
      <c r="R287" s="968"/>
      <c r="S287" s="837"/>
      <c r="T287" s="97">
        <v>1</v>
      </c>
      <c r="U287" s="136">
        <v>631260000</v>
      </c>
      <c r="V287" s="98"/>
      <c r="W287" s="99"/>
      <c r="X287" s="23"/>
      <c r="Y287" s="16"/>
      <c r="Z287" s="136">
        <v>1</v>
      </c>
      <c r="AA287" s="98"/>
      <c r="AB287" s="915"/>
      <c r="AC287" s="916"/>
      <c r="AD287" s="917"/>
      <c r="AE287" s="918">
        <v>280</v>
      </c>
      <c r="AF287" s="918"/>
      <c r="AG287" s="919">
        <v>1</v>
      </c>
      <c r="AH287" s="919"/>
      <c r="AI287" s="919"/>
      <c r="AJ287" s="919"/>
      <c r="AK287" s="919"/>
      <c r="AL287" s="919"/>
      <c r="AM287" s="913"/>
      <c r="AN287" s="913"/>
      <c r="AO287" s="913"/>
      <c r="AP287" s="96"/>
      <c r="AQ287" s="96"/>
      <c r="AR287" s="96"/>
      <c r="AS287" s="96"/>
      <c r="AT287" s="96"/>
      <c r="AU287" s="96"/>
      <c r="AV287" s="96"/>
      <c r="AW287" s="137"/>
    </row>
    <row r="288" spans="1:51" s="84" customFormat="1">
      <c r="A288" s="55"/>
      <c r="B288" s="56"/>
      <c r="C288" s="56"/>
      <c r="D288" s="56"/>
      <c r="E288" s="57"/>
      <c r="F288" s="199"/>
      <c r="G288" s="160"/>
      <c r="H288" s="160"/>
      <c r="I288" s="161"/>
      <c r="J288" s="160"/>
      <c r="K288" s="530"/>
      <c r="L288" s="162"/>
      <c r="M288" s="162"/>
      <c r="N288" s="160"/>
      <c r="O288" s="163"/>
      <c r="P288" s="163"/>
      <c r="Q288" s="164"/>
      <c r="R288" s="973"/>
      <c r="S288" s="249"/>
      <c r="T288" s="155"/>
      <c r="U288" s="165"/>
      <c r="V288" s="157"/>
      <c r="W288" s="158"/>
      <c r="X288" s="159"/>
      <c r="Y288" s="11"/>
      <c r="Z288" s="165"/>
      <c r="AA288" s="157"/>
      <c r="AB288" s="932"/>
      <c r="AC288" s="933"/>
      <c r="AD288" s="934"/>
      <c r="AE288" s="918">
        <v>281</v>
      </c>
      <c r="AF288" s="903"/>
      <c r="AG288" s="919"/>
      <c r="AH288" s="919"/>
      <c r="AI288" s="919"/>
      <c r="AJ288" s="919"/>
      <c r="AK288" s="919"/>
      <c r="AL288" s="919"/>
      <c r="AM288" s="913"/>
      <c r="AN288" s="913"/>
      <c r="AO288" s="913"/>
      <c r="AP288" s="96"/>
      <c r="AQ288" s="96"/>
      <c r="AR288" s="96"/>
      <c r="AS288" s="96"/>
      <c r="AT288" s="96"/>
      <c r="AU288" s="96"/>
      <c r="AV288" s="905"/>
      <c r="AW288" s="848"/>
      <c r="AX288" s="31"/>
      <c r="AY288" s="31"/>
    </row>
    <row r="289" spans="1:51" s="84" customFormat="1">
      <c r="A289" s="713" t="s">
        <v>16</v>
      </c>
      <c r="B289" s="56"/>
      <c r="C289" s="56"/>
      <c r="D289" s="56"/>
      <c r="E289" s="57"/>
      <c r="F289" s="199"/>
      <c r="G289" s="160"/>
      <c r="H289" s="160"/>
      <c r="I289" s="161"/>
      <c r="J289" s="160"/>
      <c r="K289" s="530"/>
      <c r="L289" s="162"/>
      <c r="M289" s="162"/>
      <c r="N289" s="160"/>
      <c r="O289" s="163"/>
      <c r="P289" s="163"/>
      <c r="Q289" s="164"/>
      <c r="R289" s="973"/>
      <c r="S289" s="249"/>
      <c r="T289" s="155"/>
      <c r="U289" s="165"/>
      <c r="V289" s="157"/>
      <c r="W289" s="158"/>
      <c r="X289" s="159"/>
      <c r="Y289" s="11"/>
      <c r="Z289" s="165"/>
      <c r="AA289" s="157"/>
      <c r="AB289" s="932"/>
      <c r="AC289" s="933"/>
      <c r="AD289" s="934"/>
      <c r="AE289" s="918">
        <v>282</v>
      </c>
      <c r="AF289" s="903"/>
      <c r="AG289" s="919"/>
      <c r="AH289" s="919"/>
      <c r="AI289" s="919"/>
      <c r="AJ289" s="919"/>
      <c r="AK289" s="919"/>
      <c r="AL289" s="919"/>
      <c r="AM289" s="913"/>
      <c r="AN289" s="913"/>
      <c r="AO289" s="913"/>
      <c r="AP289" s="96"/>
      <c r="AQ289" s="96"/>
      <c r="AR289" s="96"/>
      <c r="AS289" s="96"/>
      <c r="AT289" s="96"/>
      <c r="AU289" s="96"/>
      <c r="AV289" s="905"/>
      <c r="AW289" s="848"/>
      <c r="AX289" s="31"/>
      <c r="AY289" s="31"/>
    </row>
    <row r="290" spans="1:51" s="137" customFormat="1" ht="45">
      <c r="A290" s="46"/>
      <c r="B290" s="717" t="s">
        <v>196</v>
      </c>
      <c r="C290" s="47"/>
      <c r="D290" s="47"/>
      <c r="E290" s="48"/>
      <c r="F290" s="131">
        <v>264000000</v>
      </c>
      <c r="G290" s="1003">
        <v>247699873.41</v>
      </c>
      <c r="H290" s="1003">
        <v>227971000</v>
      </c>
      <c r="I290" s="983"/>
      <c r="J290" s="1003"/>
      <c r="K290" s="1004" t="s">
        <v>518</v>
      </c>
      <c r="L290" s="1005" t="s">
        <v>519</v>
      </c>
      <c r="M290" s="132"/>
      <c r="N290" s="131"/>
      <c r="O290" s="133"/>
      <c r="P290" s="133"/>
      <c r="Q290" s="134"/>
      <c r="R290" s="968"/>
      <c r="S290" s="1012"/>
      <c r="T290" s="97"/>
      <c r="U290" s="136">
        <v>264000000</v>
      </c>
      <c r="V290" s="98"/>
      <c r="W290" s="99"/>
      <c r="X290" s="23"/>
      <c r="Y290" s="16"/>
      <c r="Z290" s="136">
        <v>1</v>
      </c>
      <c r="AA290" s="98"/>
      <c r="AB290" s="915"/>
      <c r="AC290" s="916"/>
      <c r="AD290" s="917"/>
      <c r="AE290" s="918">
        <v>283</v>
      </c>
      <c r="AF290" s="918"/>
      <c r="AG290" s="919"/>
      <c r="AH290" s="919">
        <v>1</v>
      </c>
      <c r="AI290" s="919"/>
      <c r="AJ290" s="919"/>
      <c r="AK290" s="919"/>
      <c r="AL290" s="919"/>
      <c r="AM290" s="913"/>
      <c r="AN290" s="913"/>
      <c r="AO290" s="913"/>
      <c r="AP290" s="96"/>
      <c r="AQ290" s="96"/>
      <c r="AR290" s="96"/>
      <c r="AS290" s="96"/>
      <c r="AT290" s="96"/>
      <c r="AU290" s="96"/>
      <c r="AV290" s="96"/>
      <c r="AX290" s="100"/>
      <c r="AY290" s="100"/>
    </row>
    <row r="291" spans="1:51">
      <c r="A291" s="55"/>
      <c r="B291" s="56"/>
      <c r="C291" s="56"/>
      <c r="D291" s="56"/>
      <c r="E291" s="57"/>
      <c r="F291" s="198"/>
      <c r="G291" s="150"/>
      <c r="H291" s="150"/>
      <c r="I291" s="151"/>
      <c r="J291" s="150"/>
      <c r="K291" s="529"/>
      <c r="L291" s="152"/>
      <c r="M291" s="152"/>
      <c r="N291" s="150"/>
      <c r="O291" s="153"/>
      <c r="P291" s="153"/>
      <c r="Q291" s="154"/>
      <c r="R291" s="972"/>
      <c r="S291" s="248"/>
      <c r="T291" s="155"/>
      <c r="U291" s="156"/>
      <c r="V291" s="157"/>
      <c r="W291" s="158"/>
      <c r="X291" s="159"/>
      <c r="Y291" s="11"/>
      <c r="Z291" s="156"/>
      <c r="AA291" s="157"/>
      <c r="AB291" s="932"/>
      <c r="AC291" s="933"/>
      <c r="AD291" s="934"/>
      <c r="AE291" s="918">
        <v>284</v>
      </c>
      <c r="AG291" s="919"/>
      <c r="AH291" s="919"/>
      <c r="AI291" s="919"/>
      <c r="AJ291" s="919"/>
      <c r="AK291" s="919"/>
      <c r="AL291" s="919"/>
      <c r="AM291" s="913"/>
      <c r="AN291" s="913"/>
      <c r="AO291" s="913"/>
      <c r="AP291" s="96"/>
      <c r="AQ291" s="96"/>
      <c r="AR291" s="96"/>
      <c r="AS291" s="96"/>
      <c r="AT291" s="96"/>
      <c r="AU291" s="96"/>
      <c r="AV291" s="905"/>
      <c r="AW291" s="848"/>
    </row>
    <row r="292" spans="1:51" s="182" customFormat="1">
      <c r="A292" s="4" t="s">
        <v>1031</v>
      </c>
      <c r="B292" s="52"/>
      <c r="C292" s="52"/>
      <c r="D292" s="52"/>
      <c r="E292" s="53"/>
      <c r="F292" s="173"/>
      <c r="G292" s="174"/>
      <c r="H292" s="174"/>
      <c r="I292" s="175"/>
      <c r="J292" s="174"/>
      <c r="K292" s="534"/>
      <c r="L292" s="176"/>
      <c r="M292" s="176"/>
      <c r="N292" s="174"/>
      <c r="O292" s="177"/>
      <c r="P292" s="177"/>
      <c r="Q292" s="178"/>
      <c r="R292" s="974"/>
      <c r="S292" s="252"/>
      <c r="T292" s="155"/>
      <c r="U292" s="179"/>
      <c r="V292" s="157"/>
      <c r="W292" s="158"/>
      <c r="X292" s="180"/>
      <c r="Y292" s="181"/>
      <c r="Z292" s="179">
        <f>SUM(Z293:Z300)</f>
        <v>2</v>
      </c>
      <c r="AA292" s="157"/>
      <c r="AB292" s="932"/>
      <c r="AC292" s="936"/>
      <c r="AD292" s="937"/>
      <c r="AE292" s="918">
        <v>285</v>
      </c>
      <c r="AF292" s="911"/>
      <c r="AG292" s="913"/>
      <c r="AH292" s="913"/>
      <c r="AI292" s="913"/>
      <c r="AJ292" s="913"/>
      <c r="AK292" s="913"/>
      <c r="AL292" s="913"/>
      <c r="AM292" s="913"/>
      <c r="AN292" s="913"/>
      <c r="AO292" s="913"/>
      <c r="AP292" s="96"/>
      <c r="AQ292" s="96"/>
      <c r="AR292" s="96"/>
      <c r="AS292" s="96"/>
      <c r="AT292" s="96"/>
      <c r="AU292" s="96"/>
      <c r="AV292" s="905"/>
      <c r="AW292" s="905"/>
    </row>
    <row r="293" spans="1:51" s="84" customFormat="1">
      <c r="A293" s="711" t="s">
        <v>203</v>
      </c>
      <c r="B293" s="18"/>
      <c r="C293" s="18"/>
      <c r="D293" s="18"/>
      <c r="E293" s="51"/>
      <c r="F293" s="199"/>
      <c r="G293" s="160"/>
      <c r="H293" s="160"/>
      <c r="I293" s="161"/>
      <c r="J293" s="160"/>
      <c r="K293" s="530"/>
      <c r="L293" s="162"/>
      <c r="M293" s="162"/>
      <c r="N293" s="160"/>
      <c r="O293" s="163"/>
      <c r="P293" s="163"/>
      <c r="Q293" s="164"/>
      <c r="R293" s="973"/>
      <c r="S293" s="249"/>
      <c r="T293" s="200"/>
      <c r="U293" s="165"/>
      <c r="V293" s="157"/>
      <c r="W293" s="158"/>
      <c r="X293" s="159"/>
      <c r="Y293" s="11"/>
      <c r="Z293" s="165"/>
      <c r="AA293" s="157"/>
      <c r="AB293" s="932"/>
      <c r="AC293" s="933"/>
      <c r="AD293" s="934"/>
      <c r="AE293" s="918">
        <v>286</v>
      </c>
      <c r="AF293" s="903"/>
      <c r="AG293" s="919"/>
      <c r="AH293" s="919"/>
      <c r="AI293" s="919"/>
      <c r="AJ293" s="919"/>
      <c r="AK293" s="919"/>
      <c r="AL293" s="919"/>
      <c r="AM293" s="913"/>
      <c r="AN293" s="913"/>
      <c r="AO293" s="913"/>
      <c r="AP293" s="96"/>
      <c r="AQ293" s="96"/>
      <c r="AR293" s="96"/>
      <c r="AS293" s="96"/>
      <c r="AT293" s="96"/>
      <c r="AU293" s="96"/>
      <c r="AV293" s="905"/>
      <c r="AW293" s="848"/>
      <c r="AX293" s="31"/>
      <c r="AY293" s="31"/>
    </row>
    <row r="294" spans="1:51" s="84" customFormat="1">
      <c r="A294" s="55"/>
      <c r="B294" s="56" t="s">
        <v>36</v>
      </c>
      <c r="C294" s="56"/>
      <c r="D294" s="56"/>
      <c r="E294" s="57"/>
      <c r="F294" s="199"/>
      <c r="G294" s="160"/>
      <c r="H294" s="160"/>
      <c r="I294" s="161"/>
      <c r="J294" s="160"/>
      <c r="K294" s="530"/>
      <c r="L294" s="162"/>
      <c r="M294" s="162"/>
      <c r="N294" s="160"/>
      <c r="O294" s="163"/>
      <c r="P294" s="163"/>
      <c r="Q294" s="164"/>
      <c r="R294" s="973"/>
      <c r="S294" s="249"/>
      <c r="T294" s="200"/>
      <c r="U294" s="165"/>
      <c r="V294" s="157"/>
      <c r="W294" s="158"/>
      <c r="X294" s="159"/>
      <c r="Y294" s="11"/>
      <c r="Z294" s="165"/>
      <c r="AA294" s="157"/>
      <c r="AB294" s="932"/>
      <c r="AC294" s="933"/>
      <c r="AD294" s="934"/>
      <c r="AE294" s="918">
        <v>287</v>
      </c>
      <c r="AF294" s="903"/>
      <c r="AG294" s="919"/>
      <c r="AH294" s="919"/>
      <c r="AI294" s="919"/>
      <c r="AJ294" s="919"/>
      <c r="AK294" s="919"/>
      <c r="AL294" s="919"/>
      <c r="AM294" s="913"/>
      <c r="AN294" s="913"/>
      <c r="AO294" s="913"/>
      <c r="AP294" s="96"/>
      <c r="AQ294" s="96"/>
      <c r="AR294" s="96"/>
      <c r="AS294" s="96"/>
      <c r="AT294" s="96"/>
      <c r="AU294" s="96"/>
      <c r="AV294" s="905"/>
      <c r="AW294" s="848"/>
      <c r="AX294" s="31"/>
      <c r="AY294" s="31"/>
    </row>
    <row r="295" spans="1:51" s="137" customFormat="1" ht="30">
      <c r="A295" s="46"/>
      <c r="B295" s="717" t="s">
        <v>204</v>
      </c>
      <c r="C295" s="47"/>
      <c r="D295" s="47"/>
      <c r="E295" s="48"/>
      <c r="F295" s="131">
        <v>630000000</v>
      </c>
      <c r="G295" s="1003">
        <v>629394095</v>
      </c>
      <c r="H295" s="1003">
        <v>622150650</v>
      </c>
      <c r="I295" s="986">
        <f>H295/G295</f>
        <v>0.98849139981206846</v>
      </c>
      <c r="J295" s="1007">
        <f>F295-H295</f>
        <v>7849350</v>
      </c>
      <c r="K295" s="1004" t="s">
        <v>1057</v>
      </c>
      <c r="L295" s="1005" t="s">
        <v>1058</v>
      </c>
      <c r="M295" s="132"/>
      <c r="N295" s="131"/>
      <c r="O295" s="133"/>
      <c r="P295" s="133"/>
      <c r="Q295" s="134"/>
      <c r="R295" s="968"/>
      <c r="S295" s="1012"/>
      <c r="T295" s="135"/>
      <c r="U295" s="136">
        <v>630000000</v>
      </c>
      <c r="V295" s="98"/>
      <c r="W295" s="99"/>
      <c r="X295" s="23"/>
      <c r="Y295" s="16"/>
      <c r="Z295" s="136">
        <v>1</v>
      </c>
      <c r="AA295" s="98"/>
      <c r="AB295" s="915"/>
      <c r="AC295" s="916"/>
      <c r="AD295" s="917"/>
      <c r="AE295" s="918">
        <v>288</v>
      </c>
      <c r="AF295" s="918"/>
      <c r="AG295" s="919"/>
      <c r="AH295" s="919">
        <v>1</v>
      </c>
      <c r="AI295" s="919"/>
      <c r="AJ295" s="919"/>
      <c r="AK295" s="919"/>
      <c r="AL295" s="919"/>
      <c r="AM295" s="913"/>
      <c r="AN295" s="913"/>
      <c r="AO295" s="913"/>
      <c r="AP295" s="96"/>
      <c r="AQ295" s="96"/>
      <c r="AR295" s="96"/>
      <c r="AS295" s="96"/>
      <c r="AT295" s="96"/>
      <c r="AU295" s="96"/>
      <c r="AV295" s="96"/>
      <c r="AX295" s="100"/>
      <c r="AY295" s="100"/>
    </row>
    <row r="296" spans="1:51" s="137" customFormat="1">
      <c r="A296" s="46"/>
      <c r="B296" s="47"/>
      <c r="C296" s="47"/>
      <c r="D296" s="47"/>
      <c r="E296" s="48"/>
      <c r="F296" s="1013"/>
      <c r="G296" s="1003"/>
      <c r="H296" s="1003"/>
      <c r="I296" s="983"/>
      <c r="J296" s="1003"/>
      <c r="K296" s="1004"/>
      <c r="L296" s="1005"/>
      <c r="M296" s="132"/>
      <c r="N296" s="131"/>
      <c r="O296" s="133"/>
      <c r="P296" s="133"/>
      <c r="Q296" s="134"/>
      <c r="R296" s="968"/>
      <c r="S296" s="243"/>
      <c r="T296" s="135"/>
      <c r="U296" s="136"/>
      <c r="V296" s="98"/>
      <c r="W296" s="99"/>
      <c r="X296" s="23"/>
      <c r="Y296" s="16"/>
      <c r="Z296" s="136"/>
      <c r="AA296" s="98"/>
      <c r="AB296" s="915"/>
      <c r="AC296" s="916"/>
      <c r="AD296" s="917"/>
      <c r="AE296" s="918">
        <v>289</v>
      </c>
      <c r="AF296" s="918"/>
      <c r="AG296" s="919"/>
      <c r="AH296" s="919"/>
      <c r="AI296" s="919"/>
      <c r="AJ296" s="919"/>
      <c r="AK296" s="919"/>
      <c r="AL296" s="919"/>
      <c r="AM296" s="913"/>
      <c r="AN296" s="913"/>
      <c r="AO296" s="913"/>
      <c r="AP296" s="96"/>
      <c r="AQ296" s="96"/>
      <c r="AR296" s="96"/>
      <c r="AS296" s="96"/>
      <c r="AT296" s="96"/>
      <c r="AU296" s="96"/>
      <c r="AV296" s="96"/>
      <c r="AX296" s="100"/>
      <c r="AY296" s="100"/>
    </row>
    <row r="297" spans="1:51" s="137" customFormat="1">
      <c r="A297" s="853" t="s">
        <v>381</v>
      </c>
      <c r="B297" s="47"/>
      <c r="C297" s="47"/>
      <c r="D297" s="47"/>
      <c r="E297" s="48"/>
      <c r="F297" s="1013"/>
      <c r="G297" s="1003"/>
      <c r="H297" s="1003"/>
      <c r="I297" s="983"/>
      <c r="J297" s="1003"/>
      <c r="K297" s="1004"/>
      <c r="L297" s="1005"/>
      <c r="M297" s="132"/>
      <c r="N297" s="131"/>
      <c r="O297" s="133"/>
      <c r="P297" s="133"/>
      <c r="Q297" s="134"/>
      <c r="R297" s="968"/>
      <c r="S297" s="243"/>
      <c r="T297" s="135"/>
      <c r="U297" s="136"/>
      <c r="V297" s="98"/>
      <c r="W297" s="99"/>
      <c r="X297" s="23"/>
      <c r="Y297" s="16"/>
      <c r="Z297" s="136"/>
      <c r="AA297" s="98"/>
      <c r="AB297" s="915"/>
      <c r="AC297" s="916"/>
      <c r="AD297" s="917"/>
      <c r="AE297" s="918">
        <v>290</v>
      </c>
      <c r="AF297" s="918"/>
      <c r="AG297" s="919"/>
      <c r="AH297" s="919"/>
      <c r="AI297" s="919"/>
      <c r="AJ297" s="919"/>
      <c r="AK297" s="919"/>
      <c r="AL297" s="919"/>
      <c r="AM297" s="913"/>
      <c r="AN297" s="913"/>
      <c r="AO297" s="913"/>
      <c r="AP297" s="96"/>
      <c r="AQ297" s="96"/>
      <c r="AR297" s="96"/>
      <c r="AS297" s="96"/>
      <c r="AT297" s="96"/>
      <c r="AU297" s="96"/>
      <c r="AV297" s="96"/>
      <c r="AX297" s="100"/>
      <c r="AY297" s="100"/>
    </row>
    <row r="298" spans="1:51" s="137" customFormat="1">
      <c r="A298" s="46"/>
      <c r="B298" s="47" t="s">
        <v>657</v>
      </c>
      <c r="C298" s="47"/>
      <c r="D298" s="47"/>
      <c r="E298" s="48"/>
      <c r="F298" s="1013"/>
      <c r="G298" s="1003"/>
      <c r="H298" s="1003"/>
      <c r="I298" s="983"/>
      <c r="J298" s="1003"/>
      <c r="K298" s="1004"/>
      <c r="L298" s="1005"/>
      <c r="M298" s="132"/>
      <c r="N298" s="131"/>
      <c r="O298" s="133"/>
      <c r="P298" s="133"/>
      <c r="Q298" s="134"/>
      <c r="R298" s="968"/>
      <c r="S298" s="243"/>
      <c r="T298" s="135"/>
      <c r="U298" s="136"/>
      <c r="V298" s="98"/>
      <c r="W298" s="99"/>
      <c r="X298" s="23"/>
      <c r="Y298" s="16"/>
      <c r="Z298" s="136"/>
      <c r="AA298" s="98"/>
      <c r="AB298" s="915"/>
      <c r="AC298" s="916"/>
      <c r="AD298" s="917"/>
      <c r="AE298" s="918">
        <v>291</v>
      </c>
      <c r="AF298" s="918"/>
      <c r="AG298" s="919"/>
      <c r="AH298" s="919"/>
      <c r="AI298" s="919"/>
      <c r="AJ298" s="919"/>
      <c r="AK298" s="919"/>
      <c r="AL298" s="919"/>
      <c r="AM298" s="913"/>
      <c r="AN298" s="913"/>
      <c r="AO298" s="913"/>
      <c r="AP298" s="96"/>
      <c r="AQ298" s="96"/>
      <c r="AR298" s="96"/>
      <c r="AS298" s="96"/>
      <c r="AT298" s="96"/>
      <c r="AU298" s="96"/>
      <c r="AV298" s="96"/>
      <c r="AX298" s="100"/>
      <c r="AY298" s="100"/>
    </row>
    <row r="299" spans="1:51" s="137" customFormat="1" ht="45">
      <c r="A299" s="46"/>
      <c r="B299" s="717" t="s">
        <v>382</v>
      </c>
      <c r="C299" s="47"/>
      <c r="D299" s="47"/>
      <c r="E299" s="48"/>
      <c r="F299" s="131">
        <v>446503470</v>
      </c>
      <c r="G299" s="1003">
        <v>437062588.92000002</v>
      </c>
      <c r="H299" s="1003">
        <v>425484000</v>
      </c>
      <c r="I299" s="986">
        <f>H299/G299</f>
        <v>0.9735081674489432</v>
      </c>
      <c r="J299" s="1007">
        <f>F299-H299</f>
        <v>21019470</v>
      </c>
      <c r="K299" s="1004" t="s">
        <v>1059</v>
      </c>
      <c r="L299" s="1005" t="s">
        <v>1060</v>
      </c>
      <c r="M299" s="132"/>
      <c r="N299" s="131"/>
      <c r="O299" s="133"/>
      <c r="P299" s="133"/>
      <c r="Q299" s="134"/>
      <c r="R299" s="968"/>
      <c r="S299" s="1012"/>
      <c r="T299" s="135"/>
      <c r="U299" s="136">
        <v>446503470</v>
      </c>
      <c r="V299" s="98"/>
      <c r="W299" s="99"/>
      <c r="X299" s="23"/>
      <c r="Y299" s="16"/>
      <c r="Z299" s="136">
        <v>1</v>
      </c>
      <c r="AA299" s="98"/>
      <c r="AB299" s="915"/>
      <c r="AC299" s="916"/>
      <c r="AD299" s="917"/>
      <c r="AE299" s="918">
        <v>292</v>
      </c>
      <c r="AF299" s="918"/>
      <c r="AG299" s="919"/>
      <c r="AH299" s="919">
        <v>1</v>
      </c>
      <c r="AI299" s="919"/>
      <c r="AJ299" s="919"/>
      <c r="AK299" s="919"/>
      <c r="AL299" s="919"/>
      <c r="AM299" s="913"/>
      <c r="AN299" s="913"/>
      <c r="AO299" s="913"/>
      <c r="AP299" s="96"/>
      <c r="AQ299" s="96"/>
      <c r="AR299" s="96"/>
      <c r="AS299" s="96"/>
      <c r="AT299" s="96"/>
      <c r="AU299" s="96"/>
      <c r="AV299" s="96"/>
      <c r="AX299" s="100"/>
      <c r="AY299" s="100"/>
    </row>
    <row r="300" spans="1:51" s="84" customFormat="1">
      <c r="A300" s="17"/>
      <c r="B300" s="18"/>
      <c r="C300" s="18"/>
      <c r="D300" s="18"/>
      <c r="E300" s="51"/>
      <c r="F300" s="199"/>
      <c r="G300" s="160"/>
      <c r="H300" s="160"/>
      <c r="I300" s="161"/>
      <c r="J300" s="160"/>
      <c r="K300" s="530"/>
      <c r="L300" s="162"/>
      <c r="M300" s="162"/>
      <c r="N300" s="160"/>
      <c r="O300" s="163"/>
      <c r="P300" s="163"/>
      <c r="Q300" s="164"/>
      <c r="R300" s="973"/>
      <c r="S300" s="249"/>
      <c r="T300" s="200"/>
      <c r="U300" s="165"/>
      <c r="V300" s="157"/>
      <c r="W300" s="158"/>
      <c r="X300" s="159"/>
      <c r="Y300" s="11"/>
      <c r="Z300" s="165"/>
      <c r="AA300" s="157"/>
      <c r="AB300" s="932"/>
      <c r="AC300" s="933"/>
      <c r="AD300" s="934"/>
      <c r="AE300" s="918">
        <v>293</v>
      </c>
      <c r="AF300" s="903"/>
      <c r="AG300" s="919"/>
      <c r="AH300" s="919"/>
      <c r="AI300" s="919"/>
      <c r="AJ300" s="919"/>
      <c r="AK300" s="919"/>
      <c r="AL300" s="919"/>
      <c r="AM300" s="913"/>
      <c r="AN300" s="913"/>
      <c r="AO300" s="913"/>
      <c r="AP300" s="96"/>
      <c r="AQ300" s="96"/>
      <c r="AR300" s="96"/>
      <c r="AS300" s="96"/>
      <c r="AT300" s="96"/>
      <c r="AU300" s="96"/>
      <c r="AV300" s="905"/>
      <c r="AW300" s="848"/>
      <c r="AX300" s="31"/>
      <c r="AY300" s="31"/>
    </row>
    <row r="301" spans="1:51" s="182" customFormat="1">
      <c r="A301" s="4" t="s">
        <v>1029</v>
      </c>
      <c r="B301" s="52"/>
      <c r="C301" s="52"/>
      <c r="D301" s="52"/>
      <c r="E301" s="53"/>
      <c r="F301" s="173"/>
      <c r="G301" s="174"/>
      <c r="H301" s="174"/>
      <c r="I301" s="175"/>
      <c r="J301" s="174"/>
      <c r="K301" s="534"/>
      <c r="L301" s="176"/>
      <c r="M301" s="176"/>
      <c r="N301" s="174"/>
      <c r="O301" s="177"/>
      <c r="P301" s="177"/>
      <c r="Q301" s="178"/>
      <c r="R301" s="974"/>
      <c r="S301" s="252"/>
      <c r="T301" s="155"/>
      <c r="U301" s="179"/>
      <c r="V301" s="157"/>
      <c r="W301" s="158"/>
      <c r="X301" s="180"/>
      <c r="Y301" s="181"/>
      <c r="Z301" s="179">
        <f>SUM(Z302:Z304)</f>
        <v>1</v>
      </c>
      <c r="AA301" s="157"/>
      <c r="AB301" s="932"/>
      <c r="AC301" s="936"/>
      <c r="AD301" s="937"/>
      <c r="AE301" s="918">
        <v>294</v>
      </c>
      <c r="AF301" s="911"/>
      <c r="AG301" s="913"/>
      <c r="AH301" s="913"/>
      <c r="AI301" s="913"/>
      <c r="AJ301" s="913"/>
      <c r="AK301" s="913"/>
      <c r="AL301" s="913"/>
      <c r="AM301" s="913"/>
      <c r="AN301" s="913"/>
      <c r="AO301" s="913"/>
      <c r="AP301" s="96"/>
      <c r="AQ301" s="96"/>
      <c r="AR301" s="96"/>
      <c r="AS301" s="96"/>
      <c r="AT301" s="96"/>
      <c r="AU301" s="96"/>
      <c r="AV301" s="905"/>
      <c r="AW301" s="905"/>
    </row>
    <row r="302" spans="1:51">
      <c r="A302" s="713" t="s">
        <v>13</v>
      </c>
      <c r="B302" s="56"/>
      <c r="C302" s="56"/>
      <c r="D302" s="56"/>
      <c r="E302" s="57"/>
      <c r="F302" s="198"/>
      <c r="G302" s="150"/>
      <c r="H302" s="150"/>
      <c r="I302" s="151"/>
      <c r="J302" s="150"/>
      <c r="K302" s="529"/>
      <c r="L302" s="152"/>
      <c r="M302" s="152"/>
      <c r="N302" s="150"/>
      <c r="O302" s="153"/>
      <c r="P302" s="153"/>
      <c r="Q302" s="154"/>
      <c r="R302" s="972"/>
      <c r="S302" s="248"/>
      <c r="T302" s="155"/>
      <c r="U302" s="156"/>
      <c r="V302" s="157"/>
      <c r="W302" s="158"/>
      <c r="X302" s="159"/>
      <c r="Y302" s="11"/>
      <c r="Z302" s="156"/>
      <c r="AA302" s="157"/>
      <c r="AB302" s="932"/>
      <c r="AC302" s="933"/>
      <c r="AD302" s="934"/>
      <c r="AE302" s="918">
        <v>295</v>
      </c>
      <c r="AG302" s="919"/>
      <c r="AH302" s="919"/>
      <c r="AI302" s="919"/>
      <c r="AJ302" s="919"/>
      <c r="AK302" s="919"/>
      <c r="AL302" s="919"/>
      <c r="AM302" s="913"/>
      <c r="AN302" s="913"/>
      <c r="AO302" s="913"/>
      <c r="AP302" s="96"/>
      <c r="AQ302" s="96"/>
      <c r="AR302" s="96"/>
      <c r="AS302" s="96"/>
      <c r="AT302" s="96"/>
      <c r="AU302" s="96"/>
      <c r="AV302" s="905"/>
      <c r="AW302" s="848"/>
    </row>
    <row r="303" spans="1:51" s="100" customFormat="1" ht="45">
      <c r="A303" s="46"/>
      <c r="B303" s="717" t="s">
        <v>360</v>
      </c>
      <c r="C303" s="47"/>
      <c r="D303" s="47"/>
      <c r="E303" s="48"/>
      <c r="F303" s="8">
        <v>387370000</v>
      </c>
      <c r="G303" s="1007">
        <v>367572945.30000001</v>
      </c>
      <c r="H303" s="1007">
        <v>331711000</v>
      </c>
      <c r="I303" s="986"/>
      <c r="J303" s="1007"/>
      <c r="K303" s="1008" t="s">
        <v>1046</v>
      </c>
      <c r="L303" s="1009" t="s">
        <v>1047</v>
      </c>
      <c r="M303" s="40"/>
      <c r="N303" s="8"/>
      <c r="O303" s="117"/>
      <c r="P303" s="117"/>
      <c r="Q303" s="118"/>
      <c r="R303" s="969"/>
      <c r="S303" s="851"/>
      <c r="T303" s="97"/>
      <c r="U303" s="119">
        <v>387370000</v>
      </c>
      <c r="V303" s="98"/>
      <c r="W303" s="99"/>
      <c r="X303" s="23"/>
      <c r="Y303" s="16"/>
      <c r="Z303" s="119">
        <v>1</v>
      </c>
      <c r="AA303" s="98"/>
      <c r="AB303" s="915"/>
      <c r="AC303" s="916"/>
      <c r="AD303" s="917"/>
      <c r="AE303" s="918">
        <v>296</v>
      </c>
      <c r="AF303" s="918"/>
      <c r="AG303" s="919"/>
      <c r="AH303" s="919">
        <v>1</v>
      </c>
      <c r="AI303" s="919"/>
      <c r="AJ303" s="919"/>
      <c r="AK303" s="919"/>
      <c r="AL303" s="919"/>
      <c r="AM303" s="913"/>
      <c r="AN303" s="913"/>
      <c r="AO303" s="913"/>
      <c r="AP303" s="96"/>
      <c r="AQ303" s="96"/>
      <c r="AR303" s="96"/>
      <c r="AS303" s="96"/>
      <c r="AT303" s="96"/>
      <c r="AU303" s="96"/>
      <c r="AV303" s="96"/>
      <c r="AW303" s="137"/>
    </row>
    <row r="304" spans="1:51">
      <c r="A304" s="55"/>
      <c r="B304" s="56"/>
      <c r="C304" s="56"/>
      <c r="D304" s="56"/>
      <c r="E304" s="57"/>
      <c r="F304" s="198"/>
      <c r="G304" s="150"/>
      <c r="H304" s="150"/>
      <c r="I304" s="151"/>
      <c r="J304" s="150"/>
      <c r="K304" s="529"/>
      <c r="L304" s="152"/>
      <c r="M304" s="152"/>
      <c r="N304" s="150"/>
      <c r="O304" s="153"/>
      <c r="P304" s="153"/>
      <c r="Q304" s="154"/>
      <c r="R304" s="972"/>
      <c r="S304" s="248"/>
      <c r="T304" s="155"/>
      <c r="U304" s="156"/>
      <c r="V304" s="157"/>
      <c r="W304" s="158"/>
      <c r="X304" s="159"/>
      <c r="Y304" s="11"/>
      <c r="Z304" s="156"/>
      <c r="AA304" s="157"/>
      <c r="AB304" s="932"/>
      <c r="AC304" s="933"/>
      <c r="AD304" s="934"/>
      <c r="AE304" s="918">
        <v>297</v>
      </c>
      <c r="AG304" s="919"/>
      <c r="AH304" s="919"/>
      <c r="AI304" s="919"/>
      <c r="AJ304" s="919"/>
      <c r="AK304" s="919"/>
      <c r="AL304" s="919"/>
      <c r="AM304" s="913"/>
      <c r="AN304" s="913"/>
      <c r="AO304" s="913"/>
      <c r="AP304" s="96"/>
      <c r="AQ304" s="96"/>
      <c r="AR304" s="96"/>
      <c r="AS304" s="96"/>
      <c r="AT304" s="96"/>
      <c r="AU304" s="96"/>
      <c r="AV304" s="905"/>
      <c r="AW304" s="848"/>
    </row>
    <row r="305" spans="1:49" s="182" customFormat="1">
      <c r="A305" s="4" t="s">
        <v>1030</v>
      </c>
      <c r="B305" s="52"/>
      <c r="C305" s="52"/>
      <c r="D305" s="52"/>
      <c r="E305" s="53"/>
      <c r="F305" s="173"/>
      <c r="G305" s="174"/>
      <c r="H305" s="174"/>
      <c r="I305" s="175"/>
      <c r="J305" s="174"/>
      <c r="K305" s="534"/>
      <c r="L305" s="176"/>
      <c r="M305" s="176"/>
      <c r="N305" s="174"/>
      <c r="O305" s="177"/>
      <c r="P305" s="177"/>
      <c r="Q305" s="178"/>
      <c r="R305" s="974"/>
      <c r="S305" s="252"/>
      <c r="T305" s="155"/>
      <c r="U305" s="179"/>
      <c r="V305" s="157"/>
      <c r="W305" s="158"/>
      <c r="X305" s="180"/>
      <c r="Y305" s="181"/>
      <c r="Z305" s="179">
        <f>SUM(Z306:Z309)</f>
        <v>1</v>
      </c>
      <c r="AA305" s="157"/>
      <c r="AB305" s="932"/>
      <c r="AC305" s="936"/>
      <c r="AD305" s="937"/>
      <c r="AE305" s="918">
        <v>298</v>
      </c>
      <c r="AF305" s="911"/>
      <c r="AG305" s="913"/>
      <c r="AH305" s="913"/>
      <c r="AI305" s="913"/>
      <c r="AJ305" s="913"/>
      <c r="AK305" s="913"/>
      <c r="AL305" s="913"/>
      <c r="AM305" s="913"/>
      <c r="AN305" s="913"/>
      <c r="AO305" s="913"/>
      <c r="AP305" s="96"/>
      <c r="AQ305" s="96"/>
      <c r="AR305" s="96"/>
      <c r="AS305" s="96"/>
      <c r="AT305" s="96"/>
      <c r="AU305" s="96"/>
      <c r="AV305" s="905"/>
      <c r="AW305" s="905"/>
    </row>
    <row r="306" spans="1:49">
      <c r="A306" s="712" t="s">
        <v>214</v>
      </c>
      <c r="B306" s="34"/>
      <c r="C306" s="34"/>
      <c r="D306" s="34"/>
      <c r="E306" s="54"/>
      <c r="F306" s="201"/>
      <c r="G306" s="9"/>
      <c r="H306" s="9"/>
      <c r="I306" s="151"/>
      <c r="J306" s="9"/>
      <c r="K306" s="533"/>
      <c r="L306" s="37"/>
      <c r="M306" s="37"/>
      <c r="N306" s="9"/>
      <c r="O306" s="170"/>
      <c r="P306" s="170"/>
      <c r="Q306" s="171"/>
      <c r="R306" s="972"/>
      <c r="S306" s="251"/>
      <c r="T306" s="155"/>
      <c r="U306" s="172"/>
      <c r="V306" s="157"/>
      <c r="W306" s="158"/>
      <c r="X306" s="159"/>
      <c r="Y306" s="11"/>
      <c r="Z306" s="172"/>
      <c r="AA306" s="157"/>
      <c r="AB306" s="932"/>
      <c r="AC306" s="933"/>
      <c r="AD306" s="934"/>
      <c r="AE306" s="918">
        <v>299</v>
      </c>
      <c r="AG306" s="919"/>
      <c r="AH306" s="919"/>
      <c r="AI306" s="919"/>
      <c r="AJ306" s="919"/>
      <c r="AK306" s="919"/>
      <c r="AL306" s="919"/>
      <c r="AM306" s="913"/>
      <c r="AN306" s="913"/>
      <c r="AO306" s="913"/>
      <c r="AP306" s="96"/>
      <c r="AQ306" s="96"/>
      <c r="AR306" s="96"/>
      <c r="AS306" s="96"/>
      <c r="AT306" s="96"/>
      <c r="AU306" s="96"/>
      <c r="AV306" s="905"/>
      <c r="AW306" s="848"/>
    </row>
    <row r="307" spans="1:49" s="100" customFormat="1" ht="50.25" customHeight="1">
      <c r="A307" s="42"/>
      <c r="B307" s="708" t="s">
        <v>215</v>
      </c>
      <c r="C307" s="20"/>
      <c r="D307" s="20"/>
      <c r="E307" s="21"/>
      <c r="F307" s="838">
        <v>20478630000</v>
      </c>
      <c r="G307" s="10">
        <v>20305200000</v>
      </c>
      <c r="H307" s="844">
        <v>19329700000</v>
      </c>
      <c r="I307" s="22">
        <f>H307/G307</f>
        <v>0.95195811910249595</v>
      </c>
      <c r="J307" s="8">
        <f>F307-H307</f>
        <v>1148930000</v>
      </c>
      <c r="K307" s="839" t="s">
        <v>888</v>
      </c>
      <c r="L307" s="755" t="s">
        <v>889</v>
      </c>
      <c r="M307" s="1014" t="s">
        <v>1065</v>
      </c>
      <c r="N307" s="10"/>
      <c r="O307" s="77">
        <v>43308</v>
      </c>
      <c r="P307" s="77"/>
      <c r="Q307" s="995">
        <v>15.308999999999999</v>
      </c>
      <c r="R307" s="995">
        <v>5.44</v>
      </c>
      <c r="S307" s="539"/>
      <c r="T307" s="97">
        <v>1</v>
      </c>
      <c r="U307" s="39">
        <v>20478630000</v>
      </c>
      <c r="V307" s="98"/>
      <c r="W307" s="99"/>
      <c r="X307" s="23"/>
      <c r="Y307" s="16"/>
      <c r="Z307" s="119">
        <v>1</v>
      </c>
      <c r="AA307" s="98"/>
      <c r="AB307" s="915"/>
      <c r="AC307" s="916"/>
      <c r="AD307" s="917"/>
      <c r="AE307" s="918">
        <v>300</v>
      </c>
      <c r="AF307" s="918"/>
      <c r="AG307" s="919">
        <v>1</v>
      </c>
      <c r="AH307" s="919"/>
      <c r="AI307" s="919"/>
      <c r="AJ307" s="919"/>
      <c r="AK307" s="919"/>
      <c r="AL307" s="919"/>
      <c r="AM307" s="913"/>
      <c r="AN307" s="913"/>
      <c r="AO307" s="913"/>
      <c r="AP307" s="96"/>
      <c r="AQ307" s="96"/>
      <c r="AR307" s="96"/>
      <c r="AS307" s="96"/>
      <c r="AT307" s="96"/>
      <c r="AU307" s="96"/>
      <c r="AV307" s="96"/>
      <c r="AW307" s="137"/>
    </row>
    <row r="308" spans="1:49" s="100" customFormat="1" ht="45">
      <c r="A308" s="42"/>
      <c r="B308" s="20" t="s">
        <v>419</v>
      </c>
      <c r="C308" s="20"/>
      <c r="D308" s="20"/>
      <c r="E308" s="21"/>
      <c r="F308" s="10">
        <v>413183000</v>
      </c>
      <c r="G308" s="10">
        <v>413179360</v>
      </c>
      <c r="H308" s="10">
        <v>395991750</v>
      </c>
      <c r="I308" s="22">
        <f>H308/G308</f>
        <v>0.9584015764969479</v>
      </c>
      <c r="J308" s="8">
        <f>F308-H308</f>
        <v>17191250</v>
      </c>
      <c r="K308" s="710" t="s">
        <v>682</v>
      </c>
      <c r="L308" s="988" t="s">
        <v>1066</v>
      </c>
      <c r="M308" s="988" t="s">
        <v>1067</v>
      </c>
      <c r="N308" s="10"/>
      <c r="O308" s="77">
        <v>43199</v>
      </c>
      <c r="P308" s="77"/>
      <c r="Q308" s="78"/>
      <c r="R308" s="969"/>
      <c r="S308" s="238"/>
      <c r="T308" s="97"/>
      <c r="U308" s="39"/>
      <c r="V308" s="98"/>
      <c r="W308" s="102">
        <v>413183000</v>
      </c>
      <c r="X308" s="23"/>
      <c r="Y308" s="16"/>
      <c r="Z308" s="39"/>
      <c r="AA308" s="98"/>
      <c r="AB308" s="920">
        <v>1</v>
      </c>
      <c r="AC308" s="916"/>
      <c r="AD308" s="917"/>
      <c r="AE308" s="918">
        <v>301</v>
      </c>
      <c r="AF308" s="918"/>
      <c r="AG308" s="919"/>
      <c r="AH308" s="919"/>
      <c r="AI308" s="919"/>
      <c r="AJ308" s="919"/>
      <c r="AK308" s="919"/>
      <c r="AL308" s="919"/>
      <c r="AM308" s="913">
        <v>1</v>
      </c>
      <c r="AN308" s="913"/>
      <c r="AO308" s="913"/>
      <c r="AP308" s="96"/>
      <c r="AQ308" s="96"/>
      <c r="AR308" s="96"/>
      <c r="AS308" s="96"/>
      <c r="AT308" s="96"/>
      <c r="AU308" s="96"/>
      <c r="AV308" s="96"/>
      <c r="AW308" s="137"/>
    </row>
    <row r="309" spans="1:49">
      <c r="A309" s="33"/>
      <c r="B309" s="34"/>
      <c r="C309" s="34"/>
      <c r="D309" s="34"/>
      <c r="E309" s="54"/>
      <c r="F309" s="198"/>
      <c r="G309" s="150"/>
      <c r="H309" s="150"/>
      <c r="I309" s="151"/>
      <c r="J309" s="150"/>
      <c r="K309" s="529"/>
      <c r="L309" s="152"/>
      <c r="M309" s="152"/>
      <c r="N309" s="150"/>
      <c r="O309" s="153"/>
      <c r="P309" s="153"/>
      <c r="Q309" s="154"/>
      <c r="R309" s="972"/>
      <c r="S309" s="248"/>
      <c r="T309" s="155"/>
      <c r="U309" s="156"/>
      <c r="V309" s="157"/>
      <c r="W309" s="158"/>
      <c r="X309" s="159"/>
      <c r="Y309" s="11"/>
      <c r="Z309" s="156"/>
      <c r="AA309" s="157"/>
      <c r="AB309" s="932"/>
      <c r="AC309" s="933"/>
      <c r="AD309" s="934"/>
      <c r="AE309" s="918">
        <v>302</v>
      </c>
      <c r="AG309" s="919"/>
      <c r="AH309" s="919"/>
      <c r="AI309" s="919"/>
      <c r="AJ309" s="919"/>
      <c r="AK309" s="919"/>
      <c r="AL309" s="919"/>
      <c r="AM309" s="913"/>
      <c r="AN309" s="913"/>
      <c r="AO309" s="913"/>
      <c r="AP309" s="96"/>
      <c r="AQ309" s="96"/>
      <c r="AR309" s="96"/>
      <c r="AS309" s="96"/>
      <c r="AT309" s="96"/>
      <c r="AU309" s="96"/>
      <c r="AV309" s="905"/>
      <c r="AW309" s="848"/>
    </row>
    <row r="310" spans="1:49" s="182" customFormat="1">
      <c r="A310" s="4" t="s">
        <v>1021</v>
      </c>
      <c r="B310" s="52"/>
      <c r="C310" s="52"/>
      <c r="D310" s="52"/>
      <c r="E310" s="53"/>
      <c r="F310" s="173"/>
      <c r="G310" s="174"/>
      <c r="H310" s="174"/>
      <c r="I310" s="175"/>
      <c r="J310" s="174"/>
      <c r="K310" s="534"/>
      <c r="L310" s="176"/>
      <c r="M310" s="176"/>
      <c r="N310" s="174"/>
      <c r="O310" s="177"/>
      <c r="P310" s="177"/>
      <c r="Q310" s="178"/>
      <c r="R310" s="974"/>
      <c r="S310" s="252"/>
      <c r="T310" s="155"/>
      <c r="U310" s="179"/>
      <c r="V310" s="157"/>
      <c r="W310" s="158"/>
      <c r="X310" s="180"/>
      <c r="Y310" s="181"/>
      <c r="Z310" s="179">
        <f>SUM(Z311:Z328)</f>
        <v>5</v>
      </c>
      <c r="AA310" s="157"/>
      <c r="AB310" s="932"/>
      <c r="AC310" s="936"/>
      <c r="AD310" s="937"/>
      <c r="AE310" s="918">
        <v>303</v>
      </c>
      <c r="AF310" s="911"/>
      <c r="AG310" s="913"/>
      <c r="AH310" s="913"/>
      <c r="AI310" s="913"/>
      <c r="AJ310" s="913"/>
      <c r="AK310" s="913"/>
      <c r="AL310" s="913"/>
      <c r="AM310" s="913"/>
      <c r="AN310" s="913"/>
      <c r="AO310" s="913"/>
      <c r="AP310" s="96"/>
      <c r="AQ310" s="96"/>
      <c r="AR310" s="96"/>
      <c r="AS310" s="96"/>
      <c r="AT310" s="96"/>
      <c r="AU310" s="96"/>
      <c r="AV310" s="905"/>
      <c r="AW310" s="905"/>
    </row>
    <row r="311" spans="1:49" s="187" customFormat="1">
      <c r="A311" s="713" t="s">
        <v>229</v>
      </c>
      <c r="B311" s="56"/>
      <c r="C311" s="56"/>
      <c r="D311" s="56"/>
      <c r="E311" s="57"/>
      <c r="F311" s="202"/>
      <c r="G311" s="203"/>
      <c r="H311" s="203"/>
      <c r="I311" s="204"/>
      <c r="J311" s="203"/>
      <c r="K311" s="535"/>
      <c r="L311" s="205"/>
      <c r="M311" s="205"/>
      <c r="N311" s="203"/>
      <c r="O311" s="206"/>
      <c r="P311" s="206"/>
      <c r="Q311" s="207"/>
      <c r="R311" s="975"/>
      <c r="S311" s="254"/>
      <c r="T311" s="155"/>
      <c r="U311" s="208"/>
      <c r="V311" s="157"/>
      <c r="W311" s="158"/>
      <c r="X311" s="185"/>
      <c r="Y311" s="186"/>
      <c r="Z311" s="208"/>
      <c r="AA311" s="157"/>
      <c r="AB311" s="932"/>
      <c r="AC311" s="938"/>
      <c r="AD311" s="939"/>
      <c r="AE311" s="918">
        <v>304</v>
      </c>
      <c r="AF311" s="940"/>
      <c r="AG311" s="928"/>
      <c r="AH311" s="928"/>
      <c r="AI311" s="928"/>
      <c r="AJ311" s="928"/>
      <c r="AK311" s="928"/>
      <c r="AL311" s="928"/>
      <c r="AM311" s="913"/>
      <c r="AN311" s="913"/>
      <c r="AO311" s="913"/>
      <c r="AP311" s="96"/>
      <c r="AQ311" s="96"/>
      <c r="AR311" s="96"/>
      <c r="AS311" s="96"/>
      <c r="AT311" s="96"/>
      <c r="AU311" s="96"/>
      <c r="AV311" s="905"/>
      <c r="AW311" s="676"/>
    </row>
    <row r="312" spans="1:49" s="122" customFormat="1" ht="49.5" customHeight="1">
      <c r="A312" s="46"/>
      <c r="B312" s="1047" t="s">
        <v>362</v>
      </c>
      <c r="C312" s="1047"/>
      <c r="D312" s="1047"/>
      <c r="E312" s="1048"/>
      <c r="F312" s="124">
        <v>167401800</v>
      </c>
      <c r="G312" s="124">
        <v>166460800</v>
      </c>
      <c r="H312" s="124">
        <v>150535000</v>
      </c>
      <c r="I312" s="22">
        <f>H312/G312</f>
        <v>0.90432702474096005</v>
      </c>
      <c r="J312" s="8">
        <f t="shared" ref="J312:J317" si="20">F312-H312</f>
        <v>16866800</v>
      </c>
      <c r="K312" s="714" t="s">
        <v>525</v>
      </c>
      <c r="L312" s="126" t="s">
        <v>526</v>
      </c>
      <c r="M312" s="993" t="s">
        <v>1027</v>
      </c>
      <c r="N312" s="124"/>
      <c r="O312" s="127"/>
      <c r="P312" s="127"/>
      <c r="Q312" s="128"/>
      <c r="R312" s="971"/>
      <c r="S312" s="241"/>
      <c r="T312" s="97"/>
      <c r="U312" s="121"/>
      <c r="V312" s="101">
        <v>167401800</v>
      </c>
      <c r="W312" s="99"/>
      <c r="X312" s="120"/>
      <c r="Y312" s="121"/>
      <c r="Z312" s="121"/>
      <c r="AA312" s="101">
        <v>1</v>
      </c>
      <c r="AB312" s="915"/>
      <c r="AC312" s="925"/>
      <c r="AD312" s="926"/>
      <c r="AE312" s="918">
        <v>305</v>
      </c>
      <c r="AF312" s="927"/>
      <c r="AG312" s="928"/>
      <c r="AH312" s="928"/>
      <c r="AI312" s="928"/>
      <c r="AJ312" s="928">
        <v>1</v>
      </c>
      <c r="AK312" s="928"/>
      <c r="AL312" s="928"/>
      <c r="AM312" s="913"/>
      <c r="AN312" s="913"/>
      <c r="AO312" s="913"/>
      <c r="AP312" s="96"/>
      <c r="AQ312" s="96"/>
      <c r="AR312" s="96"/>
      <c r="AS312" s="96"/>
      <c r="AT312" s="96"/>
      <c r="AU312" s="96"/>
      <c r="AV312" s="96"/>
      <c r="AW312" s="684"/>
    </row>
    <row r="313" spans="1:49" s="122" customFormat="1" ht="51" customHeight="1">
      <c r="A313" s="46"/>
      <c r="B313" s="1047" t="s">
        <v>363</v>
      </c>
      <c r="C313" s="1047"/>
      <c r="D313" s="1047"/>
      <c r="E313" s="1048"/>
      <c r="F313" s="124">
        <v>141910000</v>
      </c>
      <c r="G313" s="124">
        <v>141910000</v>
      </c>
      <c r="H313" s="124">
        <v>122056000</v>
      </c>
      <c r="I313" s="125"/>
      <c r="J313" s="124">
        <f t="shared" si="20"/>
        <v>19854000</v>
      </c>
      <c r="K313" s="962" t="s">
        <v>1017</v>
      </c>
      <c r="L313" s="980" t="s">
        <v>1018</v>
      </c>
      <c r="M313" s="980" t="s">
        <v>1019</v>
      </c>
      <c r="N313" s="124"/>
      <c r="O313" s="127"/>
      <c r="P313" s="127"/>
      <c r="Q313" s="128"/>
      <c r="R313" s="971"/>
      <c r="S313" s="906"/>
      <c r="T313" s="97"/>
      <c r="U313" s="121"/>
      <c r="V313" s="209"/>
      <c r="W313" s="102">
        <v>141910000</v>
      </c>
      <c r="X313" s="120"/>
      <c r="Y313" s="121"/>
      <c r="Z313" s="121"/>
      <c r="AA313" s="209"/>
      <c r="AB313" s="920">
        <v>1</v>
      </c>
      <c r="AC313" s="925"/>
      <c r="AD313" s="926"/>
      <c r="AE313" s="918">
        <v>306</v>
      </c>
      <c r="AF313" s="927"/>
      <c r="AG313" s="928"/>
      <c r="AH313" s="928"/>
      <c r="AI313" s="928"/>
      <c r="AJ313" s="928"/>
      <c r="AK313" s="928"/>
      <c r="AL313" s="928"/>
      <c r="AM313" s="913"/>
      <c r="AN313" s="913">
        <v>1</v>
      </c>
      <c r="AO313" s="913"/>
      <c r="AP313" s="96"/>
      <c r="AQ313" s="96"/>
      <c r="AR313" s="96"/>
      <c r="AS313" s="96"/>
      <c r="AT313" s="96"/>
      <c r="AU313" s="96"/>
      <c r="AV313" s="96"/>
      <c r="AW313" s="684"/>
    </row>
    <row r="314" spans="1:49" s="122" customFormat="1" ht="75">
      <c r="A314" s="46"/>
      <c r="B314" s="1047" t="s">
        <v>364</v>
      </c>
      <c r="C314" s="1047"/>
      <c r="D314" s="1047"/>
      <c r="E314" s="1048"/>
      <c r="F314" s="124">
        <v>93193200</v>
      </c>
      <c r="G314" s="124">
        <v>92351600</v>
      </c>
      <c r="H314" s="124">
        <v>87777525</v>
      </c>
      <c r="I314" s="22">
        <f>H314/G314</f>
        <v>0.95047108008957071</v>
      </c>
      <c r="J314" s="8">
        <f t="shared" si="20"/>
        <v>5415675</v>
      </c>
      <c r="K314" s="714" t="s">
        <v>527</v>
      </c>
      <c r="L314" s="126" t="s">
        <v>528</v>
      </c>
      <c r="M314" s="980" t="s">
        <v>1028</v>
      </c>
      <c r="N314" s="124"/>
      <c r="O314" s="127"/>
      <c r="P314" s="127"/>
      <c r="Q314" s="128"/>
      <c r="R314" s="971"/>
      <c r="S314" s="241"/>
      <c r="T314" s="97"/>
      <c r="U314" s="121"/>
      <c r="V314" s="101">
        <v>93193200</v>
      </c>
      <c r="W314" s="99"/>
      <c r="X314" s="120"/>
      <c r="Y314" s="121"/>
      <c r="Z314" s="121"/>
      <c r="AA314" s="101">
        <v>1</v>
      </c>
      <c r="AB314" s="915"/>
      <c r="AC314" s="925"/>
      <c r="AD314" s="926"/>
      <c r="AE314" s="918">
        <v>307</v>
      </c>
      <c r="AF314" s="927"/>
      <c r="AG314" s="928"/>
      <c r="AH314" s="928"/>
      <c r="AI314" s="928"/>
      <c r="AJ314" s="928">
        <v>1</v>
      </c>
      <c r="AK314" s="928"/>
      <c r="AL314" s="928"/>
      <c r="AM314" s="913"/>
      <c r="AN314" s="913"/>
      <c r="AO314" s="913"/>
      <c r="AP314" s="96"/>
      <c r="AQ314" s="96"/>
      <c r="AR314" s="96"/>
      <c r="AS314" s="96"/>
      <c r="AT314" s="96"/>
      <c r="AU314" s="96"/>
      <c r="AV314" s="96"/>
      <c r="AW314" s="684"/>
    </row>
    <row r="315" spans="1:49" s="122" customFormat="1" ht="49.5" customHeight="1">
      <c r="A315" s="46"/>
      <c r="B315" s="1047" t="s">
        <v>365</v>
      </c>
      <c r="C315" s="1047"/>
      <c r="D315" s="1047"/>
      <c r="E315" s="1048"/>
      <c r="F315" s="124">
        <v>72295500</v>
      </c>
      <c r="G315" s="124">
        <v>72295500</v>
      </c>
      <c r="H315" s="124">
        <v>70422000</v>
      </c>
      <c r="I315" s="125"/>
      <c r="J315" s="124">
        <f t="shared" si="20"/>
        <v>1873500</v>
      </c>
      <c r="K315" s="962" t="s">
        <v>1014</v>
      </c>
      <c r="L315" s="980" t="s">
        <v>1015</v>
      </c>
      <c r="M315" s="980" t="s">
        <v>1020</v>
      </c>
      <c r="N315" s="124"/>
      <c r="O315" s="127"/>
      <c r="P315" s="127"/>
      <c r="Q315" s="128"/>
      <c r="R315" s="971"/>
      <c r="S315" s="906"/>
      <c r="T315" s="97"/>
      <c r="U315" s="121"/>
      <c r="V315" s="209"/>
      <c r="W315" s="102">
        <v>72295500</v>
      </c>
      <c r="X315" s="120"/>
      <c r="Y315" s="121"/>
      <c r="Z315" s="121"/>
      <c r="AA315" s="209"/>
      <c r="AB315" s="920">
        <v>1</v>
      </c>
      <c r="AC315" s="925"/>
      <c r="AD315" s="926"/>
      <c r="AE315" s="918">
        <v>308</v>
      </c>
      <c r="AF315" s="927"/>
      <c r="AG315" s="928"/>
      <c r="AH315" s="928"/>
      <c r="AI315" s="928"/>
      <c r="AJ315" s="928"/>
      <c r="AK315" s="928"/>
      <c r="AL315" s="928"/>
      <c r="AM315" s="913"/>
      <c r="AN315" s="913">
        <v>1</v>
      </c>
      <c r="AO315" s="913"/>
      <c r="AP315" s="96"/>
      <c r="AQ315" s="96"/>
      <c r="AR315" s="96"/>
      <c r="AS315" s="96"/>
      <c r="AT315" s="96"/>
      <c r="AU315" s="96"/>
      <c r="AV315" s="96"/>
      <c r="AW315" s="684"/>
    </row>
    <row r="316" spans="1:49" s="122" customFormat="1" ht="30">
      <c r="A316" s="46"/>
      <c r="B316" s="1047" t="s">
        <v>366</v>
      </c>
      <c r="C316" s="1047"/>
      <c r="D316" s="1047"/>
      <c r="E316" s="1048"/>
      <c r="F316" s="124">
        <v>95990000</v>
      </c>
      <c r="G316" s="124">
        <v>95761600</v>
      </c>
      <c r="H316" s="124">
        <v>85563500</v>
      </c>
      <c r="I316" s="22">
        <f>H316/G316</f>
        <v>0.89350532990259146</v>
      </c>
      <c r="J316" s="8">
        <f t="shared" si="20"/>
        <v>10426500</v>
      </c>
      <c r="K316" s="714" t="s">
        <v>424</v>
      </c>
      <c r="L316" s="126" t="s">
        <v>524</v>
      </c>
      <c r="M316" s="126"/>
      <c r="N316" s="124"/>
      <c r="O316" s="127"/>
      <c r="P316" s="127"/>
      <c r="Q316" s="128"/>
      <c r="R316" s="971"/>
      <c r="S316" s="241"/>
      <c r="T316" s="97"/>
      <c r="U316" s="121"/>
      <c r="V316" s="101">
        <v>95990000</v>
      </c>
      <c r="W316" s="99"/>
      <c r="X316" s="120"/>
      <c r="Y316" s="121"/>
      <c r="Z316" s="121"/>
      <c r="AA316" s="101">
        <v>1</v>
      </c>
      <c r="AB316" s="915"/>
      <c r="AC316" s="925"/>
      <c r="AD316" s="926"/>
      <c r="AE316" s="918">
        <v>309</v>
      </c>
      <c r="AF316" s="927"/>
      <c r="AG316" s="928"/>
      <c r="AH316" s="928"/>
      <c r="AI316" s="928"/>
      <c r="AJ316" s="928">
        <v>1</v>
      </c>
      <c r="AK316" s="928"/>
      <c r="AL316" s="928"/>
      <c r="AM316" s="913"/>
      <c r="AN316" s="913"/>
      <c r="AO316" s="913"/>
      <c r="AP316" s="96"/>
      <c r="AQ316" s="96"/>
      <c r="AR316" s="96"/>
      <c r="AS316" s="96"/>
      <c r="AT316" s="96"/>
      <c r="AU316" s="96"/>
      <c r="AV316" s="96"/>
      <c r="AW316" s="684"/>
    </row>
    <row r="317" spans="1:49" s="122" customFormat="1" ht="44.25" customHeight="1">
      <c r="A317" s="46"/>
      <c r="B317" s="1047" t="s">
        <v>367</v>
      </c>
      <c r="C317" s="1047"/>
      <c r="D317" s="1047"/>
      <c r="E317" s="1048"/>
      <c r="F317" s="124">
        <v>74464300</v>
      </c>
      <c r="G317" s="124">
        <v>74464300</v>
      </c>
      <c r="H317" s="124">
        <v>70042500</v>
      </c>
      <c r="I317" s="125"/>
      <c r="J317" s="124">
        <f t="shared" si="20"/>
        <v>4421800</v>
      </c>
      <c r="K317" s="962" t="s">
        <v>527</v>
      </c>
      <c r="L317" s="980" t="s">
        <v>1016</v>
      </c>
      <c r="M317" s="993" t="s">
        <v>1062</v>
      </c>
      <c r="N317" s="124"/>
      <c r="O317" s="127"/>
      <c r="P317" s="127"/>
      <c r="Q317" s="128"/>
      <c r="R317" s="971"/>
      <c r="S317" s="906"/>
      <c r="T317" s="97"/>
      <c r="U317" s="121"/>
      <c r="V317" s="98"/>
      <c r="W317" s="102">
        <v>74464300</v>
      </c>
      <c r="X317" s="120"/>
      <c r="Y317" s="121"/>
      <c r="Z317" s="121"/>
      <c r="AA317" s="98"/>
      <c r="AB317" s="920">
        <v>1</v>
      </c>
      <c r="AC317" s="925"/>
      <c r="AD317" s="926"/>
      <c r="AE317" s="918">
        <v>310</v>
      </c>
      <c r="AF317" s="927"/>
      <c r="AG317" s="928"/>
      <c r="AH317" s="928"/>
      <c r="AI317" s="928"/>
      <c r="AJ317" s="928"/>
      <c r="AK317" s="928"/>
      <c r="AL317" s="928"/>
      <c r="AM317" s="913"/>
      <c r="AN317" s="913">
        <v>1</v>
      </c>
      <c r="AO317" s="913"/>
      <c r="AP317" s="96"/>
      <c r="AQ317" s="96"/>
      <c r="AR317" s="96"/>
      <c r="AS317" s="96"/>
      <c r="AT317" s="96"/>
      <c r="AU317" s="96"/>
      <c r="AV317" s="96"/>
      <c r="AW317" s="684"/>
    </row>
    <row r="318" spans="1:49" s="122" customFormat="1" ht="44.25" customHeight="1">
      <c r="A318" s="46"/>
      <c r="B318" s="1069" t="s">
        <v>368</v>
      </c>
      <c r="C318" s="1047"/>
      <c r="D318" s="1047"/>
      <c r="E318" s="1048"/>
      <c r="F318" s="124">
        <v>7734000000</v>
      </c>
      <c r="G318" s="124">
        <v>7734000000</v>
      </c>
      <c r="H318" s="124">
        <v>6630240000</v>
      </c>
      <c r="I318" s="125"/>
      <c r="J318" s="124">
        <f>G318-H318</f>
        <v>1103760000</v>
      </c>
      <c r="K318" s="962" t="s">
        <v>1007</v>
      </c>
      <c r="L318" s="980" t="s">
        <v>1012</v>
      </c>
      <c r="M318" s="993" t="s">
        <v>1061</v>
      </c>
      <c r="N318" s="979" t="s">
        <v>1009</v>
      </c>
      <c r="O318" s="127">
        <v>43328</v>
      </c>
      <c r="P318" s="127">
        <v>43447</v>
      </c>
      <c r="Q318" s="128">
        <v>4.0140000000000002</v>
      </c>
      <c r="R318" s="971">
        <v>26.167999999999999</v>
      </c>
      <c r="S318" s="906"/>
      <c r="T318" s="97"/>
      <c r="U318" s="129">
        <v>7734000000</v>
      </c>
      <c r="V318" s="98"/>
      <c r="W318" s="99"/>
      <c r="X318" s="120"/>
      <c r="Y318" s="121"/>
      <c r="Z318" s="129">
        <v>1</v>
      </c>
      <c r="AA318" s="98"/>
      <c r="AB318" s="915"/>
      <c r="AC318" s="925"/>
      <c r="AD318" s="926"/>
      <c r="AE318" s="918">
        <v>311</v>
      </c>
      <c r="AF318" s="927"/>
      <c r="AG318" s="928"/>
      <c r="AH318" s="928">
        <v>1</v>
      </c>
      <c r="AI318" s="928"/>
      <c r="AJ318" s="928"/>
      <c r="AK318" s="928"/>
      <c r="AL318" s="928"/>
      <c r="AM318" s="913"/>
      <c r="AN318" s="913"/>
      <c r="AO318" s="913"/>
      <c r="AP318" s="96"/>
      <c r="AQ318" s="96"/>
      <c r="AR318" s="96"/>
      <c r="AS318" s="96"/>
      <c r="AT318" s="96"/>
      <c r="AU318" s="96"/>
      <c r="AV318" s="96"/>
      <c r="AW318" s="684"/>
    </row>
    <row r="319" spans="1:49" s="122" customFormat="1" ht="30" customHeight="1">
      <c r="A319" s="46"/>
      <c r="B319" s="1069" t="s">
        <v>369</v>
      </c>
      <c r="C319" s="1047"/>
      <c r="D319" s="1047"/>
      <c r="E319" s="1048"/>
      <c r="F319" s="124">
        <v>1185000000</v>
      </c>
      <c r="G319" s="124">
        <v>1185000000</v>
      </c>
      <c r="H319" s="124">
        <v>993960000</v>
      </c>
      <c r="I319" s="125"/>
      <c r="J319" s="124">
        <f>G319-H319</f>
        <v>191040000</v>
      </c>
      <c r="K319" s="962" t="s">
        <v>1006</v>
      </c>
      <c r="L319" s="980" t="s">
        <v>1011</v>
      </c>
      <c r="M319" s="993" t="s">
        <v>1063</v>
      </c>
      <c r="N319" s="124"/>
      <c r="O319" s="127"/>
      <c r="P319" s="127"/>
      <c r="Q319" s="128">
        <v>46.92</v>
      </c>
      <c r="R319" s="971">
        <v>46.17</v>
      </c>
      <c r="S319" s="906"/>
      <c r="T319" s="97"/>
      <c r="U319" s="129">
        <v>1185000000</v>
      </c>
      <c r="V319" s="98"/>
      <c r="W319" s="99"/>
      <c r="X319" s="120"/>
      <c r="Y319" s="121"/>
      <c r="Z319" s="129">
        <v>1</v>
      </c>
      <c r="AA319" s="98"/>
      <c r="AB319" s="915"/>
      <c r="AC319" s="925"/>
      <c r="AD319" s="926"/>
      <c r="AE319" s="918">
        <v>312</v>
      </c>
      <c r="AF319" s="927"/>
      <c r="AG319" s="928"/>
      <c r="AH319" s="928">
        <v>1</v>
      </c>
      <c r="AI319" s="928"/>
      <c r="AJ319" s="928"/>
      <c r="AK319" s="928"/>
      <c r="AL319" s="928"/>
      <c r="AM319" s="913"/>
      <c r="AN319" s="913"/>
      <c r="AO319" s="913"/>
      <c r="AP319" s="96"/>
      <c r="AQ319" s="96"/>
      <c r="AR319" s="96"/>
      <c r="AS319" s="96"/>
      <c r="AT319" s="96"/>
      <c r="AU319" s="96"/>
      <c r="AV319" s="96"/>
      <c r="AW319" s="684"/>
    </row>
    <row r="320" spans="1:49" s="122" customFormat="1" ht="30" customHeight="1">
      <c r="A320" s="46"/>
      <c r="B320" s="1069" t="s">
        <v>370</v>
      </c>
      <c r="C320" s="1047"/>
      <c r="D320" s="1047"/>
      <c r="E320" s="1048"/>
      <c r="F320" s="124">
        <v>2232540000</v>
      </c>
      <c r="G320" s="124">
        <v>2232540000</v>
      </c>
      <c r="H320" s="124">
        <v>1991276000</v>
      </c>
      <c r="I320" s="125"/>
      <c r="J320" s="124">
        <f>F320-H320</f>
        <v>241264000</v>
      </c>
      <c r="K320" s="962" t="s">
        <v>1008</v>
      </c>
      <c r="L320" s="980" t="s">
        <v>1013</v>
      </c>
      <c r="M320" s="993" t="s">
        <v>1064</v>
      </c>
      <c r="N320" s="979" t="s">
        <v>1010</v>
      </c>
      <c r="O320" s="127">
        <v>43319</v>
      </c>
      <c r="P320" s="127">
        <v>43418</v>
      </c>
      <c r="Q320" s="128">
        <v>30.654</v>
      </c>
      <c r="R320" s="971">
        <v>46.34</v>
      </c>
      <c r="S320" s="906"/>
      <c r="T320" s="97"/>
      <c r="U320" s="129">
        <v>2232540000</v>
      </c>
      <c r="V320" s="98"/>
      <c r="W320" s="99"/>
      <c r="X320" s="120"/>
      <c r="Y320" s="121"/>
      <c r="Z320" s="129">
        <v>1</v>
      </c>
      <c r="AA320" s="98"/>
      <c r="AB320" s="915"/>
      <c r="AC320" s="925"/>
      <c r="AD320" s="926"/>
      <c r="AE320" s="918">
        <v>313</v>
      </c>
      <c r="AF320" s="927"/>
      <c r="AG320" s="928"/>
      <c r="AH320" s="928">
        <v>1</v>
      </c>
      <c r="AI320" s="928"/>
      <c r="AJ320" s="928"/>
      <c r="AK320" s="928"/>
      <c r="AL320" s="928"/>
      <c r="AM320" s="913"/>
      <c r="AN320" s="913"/>
      <c r="AO320" s="913"/>
      <c r="AP320" s="96"/>
      <c r="AQ320" s="96"/>
      <c r="AR320" s="96"/>
      <c r="AS320" s="96"/>
      <c r="AT320" s="96"/>
      <c r="AU320" s="96"/>
      <c r="AV320" s="96"/>
      <c r="AW320" s="684"/>
    </row>
    <row r="321" spans="1:49">
      <c r="A321" s="55"/>
      <c r="B321" s="56"/>
      <c r="C321" s="56"/>
      <c r="D321" s="56"/>
      <c r="E321" s="57"/>
      <c r="F321" s="198"/>
      <c r="G321" s="150"/>
      <c r="H321" s="150"/>
      <c r="I321" s="151"/>
      <c r="J321" s="150"/>
      <c r="K321" s="529"/>
      <c r="L321" s="152"/>
      <c r="M321" s="152"/>
      <c r="N321" s="150"/>
      <c r="O321" s="153"/>
      <c r="P321" s="153"/>
      <c r="Q321" s="154"/>
      <c r="R321" s="972"/>
      <c r="S321" s="248"/>
      <c r="T321" s="155"/>
      <c r="U321" s="156"/>
      <c r="V321" s="157"/>
      <c r="W321" s="158"/>
      <c r="X321" s="159"/>
      <c r="Y321" s="11"/>
      <c r="Z321" s="156"/>
      <c r="AA321" s="157"/>
      <c r="AB321" s="932"/>
      <c r="AC321" s="933"/>
      <c r="AD321" s="934"/>
      <c r="AE321" s="918">
        <v>314</v>
      </c>
      <c r="AG321" s="919"/>
      <c r="AH321" s="919"/>
      <c r="AI321" s="919"/>
      <c r="AJ321" s="919"/>
      <c r="AK321" s="919"/>
      <c r="AL321" s="919"/>
      <c r="AM321" s="913"/>
      <c r="AN321" s="913"/>
      <c r="AO321" s="913"/>
      <c r="AP321" s="96"/>
      <c r="AQ321" s="96"/>
      <c r="AR321" s="96"/>
      <c r="AS321" s="96"/>
      <c r="AT321" s="96"/>
      <c r="AU321" s="96"/>
      <c r="AV321" s="905"/>
      <c r="AW321" s="848"/>
    </row>
    <row r="322" spans="1:49">
      <c r="A322" s="713" t="s">
        <v>218</v>
      </c>
      <c r="B322" s="56"/>
      <c r="C322" s="56"/>
      <c r="D322" s="56"/>
      <c r="E322" s="57"/>
      <c r="F322" s="198"/>
      <c r="G322" s="150"/>
      <c r="H322" s="150"/>
      <c r="I322" s="151"/>
      <c r="J322" s="150"/>
      <c r="K322" s="529"/>
      <c r="L322" s="152"/>
      <c r="M322" s="152"/>
      <c r="N322" s="150"/>
      <c r="O322" s="153"/>
      <c r="P322" s="153"/>
      <c r="Q322" s="154"/>
      <c r="R322" s="972"/>
      <c r="S322" s="248"/>
      <c r="T322" s="155"/>
      <c r="U322" s="156"/>
      <c r="V322" s="157"/>
      <c r="W322" s="158"/>
      <c r="X322" s="159"/>
      <c r="Y322" s="11"/>
      <c r="Z322" s="156"/>
      <c r="AA322" s="157"/>
      <c r="AB322" s="932"/>
      <c r="AC322" s="933"/>
      <c r="AD322" s="934"/>
      <c r="AE322" s="918">
        <v>315</v>
      </c>
      <c r="AG322" s="919"/>
      <c r="AH322" s="919"/>
      <c r="AI322" s="919"/>
      <c r="AJ322" s="919"/>
      <c r="AK322" s="919"/>
      <c r="AL322" s="919"/>
      <c r="AM322" s="913"/>
      <c r="AN322" s="913"/>
      <c r="AO322" s="913"/>
      <c r="AP322" s="96"/>
      <c r="AQ322" s="96"/>
      <c r="AR322" s="96"/>
      <c r="AS322" s="96"/>
      <c r="AT322" s="96"/>
      <c r="AU322" s="96"/>
      <c r="AV322" s="905"/>
      <c r="AW322" s="848"/>
    </row>
    <row r="323" spans="1:49" s="100" customFormat="1" ht="42.75" customHeight="1">
      <c r="A323" s="46"/>
      <c r="B323" s="717" t="s">
        <v>219</v>
      </c>
      <c r="C323" s="47"/>
      <c r="D323" s="47"/>
      <c r="E323" s="48"/>
      <c r="F323" s="10">
        <v>736374000</v>
      </c>
      <c r="G323" s="10">
        <v>734927000</v>
      </c>
      <c r="H323" s="10">
        <v>690785000</v>
      </c>
      <c r="I323" s="22">
        <f>H323/G323</f>
        <v>0.93993689169128358</v>
      </c>
      <c r="J323" s="8">
        <f>F323-H323</f>
        <v>45589000</v>
      </c>
      <c r="K323" s="839" t="s">
        <v>512</v>
      </c>
      <c r="L323" s="755" t="s">
        <v>513</v>
      </c>
      <c r="M323" s="978" t="s">
        <v>1005</v>
      </c>
      <c r="N323" s="10"/>
      <c r="O323" s="77">
        <v>43297</v>
      </c>
      <c r="P323" s="77">
        <v>43416</v>
      </c>
      <c r="Q323" s="78">
        <v>49.67</v>
      </c>
      <c r="R323" s="969">
        <v>69.48</v>
      </c>
      <c r="S323" s="977"/>
      <c r="T323" s="97">
        <v>1</v>
      </c>
      <c r="U323" s="107">
        <v>736374000</v>
      </c>
      <c r="V323" s="98"/>
      <c r="W323" s="99"/>
      <c r="X323" s="23"/>
      <c r="Y323" s="16"/>
      <c r="Z323" s="107">
        <v>1</v>
      </c>
      <c r="AA323" s="98"/>
      <c r="AB323" s="915"/>
      <c r="AC323" s="916"/>
      <c r="AD323" s="917"/>
      <c r="AE323" s="918">
        <v>316</v>
      </c>
      <c r="AF323" s="918"/>
      <c r="AG323" s="919">
        <v>1</v>
      </c>
      <c r="AH323" s="919"/>
      <c r="AI323" s="919"/>
      <c r="AJ323" s="919"/>
      <c r="AK323" s="919"/>
      <c r="AL323" s="919"/>
      <c r="AM323" s="913"/>
      <c r="AN323" s="913"/>
      <c r="AO323" s="913"/>
      <c r="AP323" s="96"/>
      <c r="AQ323" s="96"/>
      <c r="AR323" s="96"/>
      <c r="AS323" s="96"/>
      <c r="AT323" s="96"/>
      <c r="AU323" s="96"/>
      <c r="AV323" s="96"/>
      <c r="AW323" s="137"/>
    </row>
    <row r="324" spans="1:49">
      <c r="A324" s="33"/>
      <c r="B324" s="34"/>
      <c r="C324" s="34"/>
      <c r="D324" s="34"/>
      <c r="E324" s="54"/>
      <c r="F324" s="201"/>
      <c r="G324" s="9"/>
      <c r="H324" s="9"/>
      <c r="I324" s="151"/>
      <c r="J324" s="9"/>
      <c r="K324" s="533"/>
      <c r="L324" s="37"/>
      <c r="M324" s="37"/>
      <c r="N324" s="9"/>
      <c r="O324" s="170"/>
      <c r="P324" s="170"/>
      <c r="Q324" s="171"/>
      <c r="R324" s="972"/>
      <c r="S324" s="251"/>
      <c r="T324" s="155"/>
      <c r="U324" s="172"/>
      <c r="V324" s="157"/>
      <c r="W324" s="158"/>
      <c r="X324" s="159"/>
      <c r="Y324" s="11"/>
      <c r="Z324" s="172"/>
      <c r="AA324" s="157"/>
      <c r="AB324" s="932"/>
      <c r="AC324" s="933"/>
      <c r="AD324" s="934"/>
      <c r="AE324" s="918">
        <v>317</v>
      </c>
      <c r="AG324" s="919"/>
      <c r="AH324" s="919"/>
      <c r="AI324" s="919"/>
      <c r="AJ324" s="919"/>
      <c r="AK324" s="919"/>
      <c r="AL324" s="919"/>
      <c r="AM324" s="913"/>
      <c r="AN324" s="913"/>
      <c r="AO324" s="913"/>
      <c r="AP324" s="96"/>
      <c r="AQ324" s="96"/>
      <c r="AR324" s="96"/>
      <c r="AS324" s="96"/>
      <c r="AT324" s="96"/>
      <c r="AU324" s="96"/>
      <c r="AV324" s="905"/>
      <c r="AW324" s="848"/>
    </row>
    <row r="325" spans="1:49">
      <c r="A325" s="712" t="s">
        <v>371</v>
      </c>
      <c r="B325" s="34"/>
      <c r="C325" s="34"/>
      <c r="D325" s="34"/>
      <c r="E325" s="54"/>
      <c r="F325" s="201"/>
      <c r="G325" s="9"/>
      <c r="H325" s="9"/>
      <c r="I325" s="151"/>
      <c r="J325" s="9"/>
      <c r="K325" s="533"/>
      <c r="L325" s="37"/>
      <c r="M325" s="37"/>
      <c r="N325" s="9"/>
      <c r="O325" s="170"/>
      <c r="P325" s="170"/>
      <c r="Q325" s="171"/>
      <c r="R325" s="972"/>
      <c r="S325" s="251"/>
      <c r="T325" s="155"/>
      <c r="U325" s="172"/>
      <c r="V325" s="157"/>
      <c r="W325" s="158"/>
      <c r="X325" s="159"/>
      <c r="Y325" s="11"/>
      <c r="Z325" s="172"/>
      <c r="AA325" s="157"/>
      <c r="AB325" s="932"/>
      <c r="AC325" s="933"/>
      <c r="AD325" s="934"/>
      <c r="AE325" s="918">
        <v>318</v>
      </c>
      <c r="AG325" s="919"/>
      <c r="AH325" s="919"/>
      <c r="AI325" s="919"/>
      <c r="AJ325" s="919"/>
      <c r="AK325" s="919"/>
      <c r="AL325" s="919"/>
      <c r="AM325" s="913"/>
      <c r="AN325" s="913"/>
      <c r="AO325" s="913"/>
      <c r="AP325" s="96"/>
      <c r="AQ325" s="96"/>
      <c r="AR325" s="96"/>
      <c r="AS325" s="96"/>
      <c r="AT325" s="96"/>
      <c r="AU325" s="96"/>
      <c r="AV325" s="905"/>
      <c r="AW325" s="848"/>
    </row>
    <row r="326" spans="1:49">
      <c r="A326" s="33"/>
      <c r="B326" s="34" t="s">
        <v>343</v>
      </c>
      <c r="C326" s="34"/>
      <c r="D326" s="34"/>
      <c r="E326" s="54"/>
      <c r="F326" s="201"/>
      <c r="G326" s="9"/>
      <c r="H326" s="9"/>
      <c r="I326" s="151"/>
      <c r="J326" s="9"/>
      <c r="K326" s="533"/>
      <c r="L326" s="37"/>
      <c r="M326" s="37"/>
      <c r="N326" s="9"/>
      <c r="O326" s="170"/>
      <c r="P326" s="170"/>
      <c r="Q326" s="171"/>
      <c r="R326" s="972"/>
      <c r="S326" s="251"/>
      <c r="T326" s="155"/>
      <c r="U326" s="172"/>
      <c r="V326" s="157"/>
      <c r="W326" s="158"/>
      <c r="X326" s="159"/>
      <c r="Y326" s="11"/>
      <c r="Z326" s="172"/>
      <c r="AA326" s="157"/>
      <c r="AB326" s="932"/>
      <c r="AC326" s="933"/>
      <c r="AD326" s="934"/>
      <c r="AE326" s="918">
        <v>319</v>
      </c>
      <c r="AG326" s="919"/>
      <c r="AH326" s="919"/>
      <c r="AI326" s="919"/>
      <c r="AJ326" s="919"/>
      <c r="AK326" s="919"/>
      <c r="AL326" s="919"/>
      <c r="AM326" s="913"/>
      <c r="AN326" s="913"/>
      <c r="AO326" s="913"/>
      <c r="AP326" s="96"/>
      <c r="AQ326" s="96"/>
      <c r="AR326" s="96"/>
      <c r="AS326" s="96"/>
      <c r="AT326" s="96"/>
      <c r="AU326" s="96"/>
      <c r="AV326" s="905"/>
      <c r="AW326" s="848"/>
    </row>
    <row r="327" spans="1:49" s="100" customFormat="1" ht="45">
      <c r="A327" s="42"/>
      <c r="B327" s="20"/>
      <c r="C327" s="957" t="s">
        <v>373</v>
      </c>
      <c r="D327" s="20"/>
      <c r="E327" s="21"/>
      <c r="F327" s="10">
        <v>562500000</v>
      </c>
      <c r="G327" s="10">
        <v>561580000</v>
      </c>
      <c r="H327" s="10">
        <v>488561000</v>
      </c>
      <c r="I327" s="22">
        <f>H327/G327</f>
        <v>0.86997578261334096</v>
      </c>
      <c r="J327" s="8">
        <f>F327-H327</f>
        <v>73939000</v>
      </c>
      <c r="K327" s="839" t="s">
        <v>892</v>
      </c>
      <c r="L327" s="755" t="s">
        <v>893</v>
      </c>
      <c r="M327" s="38"/>
      <c r="N327" s="10"/>
      <c r="O327" s="77"/>
      <c r="P327" s="77"/>
      <c r="Q327" s="78">
        <v>77.77</v>
      </c>
      <c r="R327" s="969">
        <v>70.489999999999995</v>
      </c>
      <c r="S327" s="262"/>
      <c r="T327" s="97">
        <v>1</v>
      </c>
      <c r="U327" s="107">
        <v>562500000</v>
      </c>
      <c r="V327" s="98"/>
      <c r="W327" s="99"/>
      <c r="X327" s="23"/>
      <c r="Y327" s="16"/>
      <c r="Z327" s="107">
        <v>1</v>
      </c>
      <c r="AA327" s="98"/>
      <c r="AB327" s="915"/>
      <c r="AC327" s="916"/>
      <c r="AD327" s="917"/>
      <c r="AE327" s="918">
        <v>320</v>
      </c>
      <c r="AF327" s="918"/>
      <c r="AG327" s="919">
        <v>1</v>
      </c>
      <c r="AH327" s="919"/>
      <c r="AI327" s="919"/>
      <c r="AJ327" s="919"/>
      <c r="AK327" s="919"/>
      <c r="AL327" s="919"/>
      <c r="AM327" s="913"/>
      <c r="AN327" s="913"/>
      <c r="AO327" s="913"/>
      <c r="AP327" s="96"/>
      <c r="AQ327" s="96"/>
      <c r="AR327" s="96"/>
      <c r="AS327" s="96"/>
      <c r="AT327" s="96"/>
      <c r="AU327" s="96"/>
      <c r="AV327" s="96"/>
      <c r="AW327" s="137"/>
    </row>
    <row r="328" spans="1:49">
      <c r="A328" s="33"/>
      <c r="B328" s="34"/>
      <c r="C328" s="34"/>
      <c r="D328" s="34"/>
      <c r="E328" s="54"/>
      <c r="F328" s="198"/>
      <c r="G328" s="150"/>
      <c r="H328" s="150"/>
      <c r="I328" s="151"/>
      <c r="J328" s="150"/>
      <c r="K328" s="529"/>
      <c r="L328" s="152"/>
      <c r="M328" s="152"/>
      <c r="N328" s="150"/>
      <c r="O328" s="153"/>
      <c r="P328" s="153"/>
      <c r="Q328" s="154"/>
      <c r="R328" s="972"/>
      <c r="S328" s="248"/>
      <c r="T328" s="155"/>
      <c r="U328" s="156"/>
      <c r="V328" s="157"/>
      <c r="W328" s="158"/>
      <c r="X328" s="159"/>
      <c r="Y328" s="11"/>
      <c r="Z328" s="156"/>
      <c r="AA328" s="157"/>
      <c r="AB328" s="932"/>
      <c r="AC328" s="933"/>
      <c r="AD328" s="934"/>
      <c r="AE328" s="918">
        <v>321</v>
      </c>
      <c r="AG328" s="919"/>
      <c r="AH328" s="919"/>
      <c r="AI328" s="919"/>
      <c r="AJ328" s="919"/>
      <c r="AK328" s="919"/>
      <c r="AL328" s="919"/>
      <c r="AM328" s="913"/>
      <c r="AN328" s="913"/>
      <c r="AO328" s="913"/>
      <c r="AP328" s="96"/>
      <c r="AQ328" s="96"/>
      <c r="AR328" s="96"/>
      <c r="AS328" s="96"/>
      <c r="AT328" s="96"/>
      <c r="AU328" s="96"/>
      <c r="AV328" s="905"/>
      <c r="AW328" s="848"/>
    </row>
    <row r="329" spans="1:49" s="182" customFormat="1">
      <c r="A329" s="4" t="s">
        <v>1023</v>
      </c>
      <c r="B329" s="52"/>
      <c r="C329" s="52"/>
      <c r="D329" s="52"/>
      <c r="E329" s="53"/>
      <c r="F329" s="173"/>
      <c r="G329" s="174"/>
      <c r="H329" s="174"/>
      <c r="I329" s="175"/>
      <c r="J329" s="174"/>
      <c r="K329" s="534"/>
      <c r="L329" s="176"/>
      <c r="M329" s="176"/>
      <c r="N329" s="174"/>
      <c r="O329" s="177"/>
      <c r="P329" s="177"/>
      <c r="Q329" s="178"/>
      <c r="R329" s="974"/>
      <c r="S329" s="252"/>
      <c r="T329" s="155"/>
      <c r="U329" s="179"/>
      <c r="V329" s="157"/>
      <c r="W329" s="158"/>
      <c r="X329" s="180"/>
      <c r="Y329" s="181"/>
      <c r="Z329" s="179"/>
      <c r="AA329" s="157"/>
      <c r="AB329" s="932"/>
      <c r="AC329" s="936"/>
      <c r="AD329" s="937"/>
      <c r="AE329" s="918">
        <v>322</v>
      </c>
      <c r="AF329" s="911"/>
      <c r="AG329" s="913"/>
      <c r="AH329" s="913"/>
      <c r="AI329" s="913"/>
      <c r="AJ329" s="913"/>
      <c r="AK329" s="913"/>
      <c r="AL329" s="913"/>
      <c r="AM329" s="913"/>
      <c r="AN329" s="913"/>
      <c r="AO329" s="913"/>
      <c r="AP329" s="96"/>
      <c r="AQ329" s="96"/>
      <c r="AR329" s="96"/>
      <c r="AS329" s="96"/>
      <c r="AT329" s="96"/>
      <c r="AU329" s="96"/>
      <c r="AV329" s="905"/>
      <c r="AW329" s="905"/>
    </row>
    <row r="330" spans="1:49">
      <c r="A330" s="33" t="s">
        <v>60</v>
      </c>
      <c r="B330" s="34"/>
      <c r="C330" s="34"/>
      <c r="D330" s="34"/>
      <c r="E330" s="54"/>
      <c r="F330" s="201"/>
      <c r="G330" s="9"/>
      <c r="H330" s="9"/>
      <c r="I330" s="151"/>
      <c r="J330" s="9"/>
      <c r="K330" s="533"/>
      <c r="L330" s="37"/>
      <c r="M330" s="37"/>
      <c r="N330" s="9"/>
      <c r="O330" s="170"/>
      <c r="P330" s="170"/>
      <c r="Q330" s="171"/>
      <c r="R330" s="972"/>
      <c r="S330" s="251"/>
      <c r="T330" s="155"/>
      <c r="U330" s="172"/>
      <c r="V330" s="157"/>
      <c r="W330" s="158"/>
      <c r="X330" s="159"/>
      <c r="Y330" s="11"/>
      <c r="Z330" s="172"/>
      <c r="AA330" s="157"/>
      <c r="AB330" s="932"/>
      <c r="AC330" s="933"/>
      <c r="AD330" s="934"/>
      <c r="AE330" s="918">
        <v>323</v>
      </c>
      <c r="AG330" s="919"/>
      <c r="AH330" s="919"/>
      <c r="AI330" s="919"/>
      <c r="AJ330" s="919"/>
      <c r="AK330" s="919"/>
      <c r="AL330" s="919"/>
      <c r="AM330" s="913"/>
      <c r="AN330" s="913"/>
      <c r="AO330" s="913"/>
      <c r="AP330" s="96"/>
      <c r="AQ330" s="96"/>
      <c r="AR330" s="96"/>
      <c r="AS330" s="96"/>
      <c r="AT330" s="96"/>
      <c r="AU330" s="96"/>
      <c r="AV330" s="905"/>
      <c r="AW330" s="848"/>
    </row>
    <row r="331" spans="1:49" s="100" customFormat="1" ht="36" customHeight="1">
      <c r="A331" s="46"/>
      <c r="B331" s="47" t="s">
        <v>61</v>
      </c>
      <c r="C331" s="47"/>
      <c r="D331" s="47"/>
      <c r="E331" s="48"/>
      <c r="F331" s="124">
        <v>582370000</v>
      </c>
      <c r="G331" s="124"/>
      <c r="H331" s="10"/>
      <c r="I331" s="22"/>
      <c r="J331" s="10"/>
      <c r="K331" s="255"/>
      <c r="L331" s="38"/>
      <c r="M331" s="38"/>
      <c r="N331" s="10"/>
      <c r="O331" s="77"/>
      <c r="P331" s="77"/>
      <c r="Q331" s="78"/>
      <c r="R331" s="969"/>
      <c r="S331" s="852" t="s">
        <v>790</v>
      </c>
      <c r="T331" s="97"/>
      <c r="U331" s="16"/>
      <c r="V331" s="98"/>
      <c r="W331" s="99"/>
      <c r="X331" s="107">
        <v>582370000</v>
      </c>
      <c r="Y331" s="16"/>
      <c r="Z331" s="16"/>
      <c r="AA331" s="98"/>
      <c r="AB331" s="915"/>
      <c r="AC331" s="931">
        <v>1</v>
      </c>
      <c r="AD331" s="917"/>
      <c r="AE331" s="918">
        <v>324</v>
      </c>
      <c r="AF331" s="918"/>
      <c r="AG331" s="919"/>
      <c r="AH331" s="919"/>
      <c r="AI331" s="919"/>
      <c r="AJ331" s="919"/>
      <c r="AK331" s="919"/>
      <c r="AL331" s="919"/>
      <c r="AM331" s="913"/>
      <c r="AN331" s="913"/>
      <c r="AO331" s="913"/>
      <c r="AP331" s="96"/>
      <c r="AQ331" s="96">
        <v>1</v>
      </c>
      <c r="AR331" s="96"/>
      <c r="AS331" s="96"/>
      <c r="AT331" s="96"/>
      <c r="AU331" s="96"/>
      <c r="AV331" s="96"/>
      <c r="AW331" s="137"/>
    </row>
    <row r="332" spans="1:49">
      <c r="A332" s="33"/>
      <c r="B332" s="34"/>
      <c r="C332" s="34"/>
      <c r="D332" s="34"/>
      <c r="E332" s="54"/>
      <c r="F332" s="198"/>
      <c r="G332" s="150"/>
      <c r="H332" s="150"/>
      <c r="I332" s="151"/>
      <c r="J332" s="150"/>
      <c r="K332" s="529"/>
      <c r="L332" s="152"/>
      <c r="M332" s="152"/>
      <c r="N332" s="150"/>
      <c r="O332" s="153"/>
      <c r="P332" s="153"/>
      <c r="Q332" s="154"/>
      <c r="R332" s="972"/>
      <c r="S332" s="248"/>
      <c r="T332" s="155"/>
      <c r="U332" s="156"/>
      <c r="V332" s="157"/>
      <c r="W332" s="158"/>
      <c r="X332" s="159"/>
      <c r="Y332" s="11"/>
      <c r="Z332" s="156"/>
      <c r="AA332" s="157"/>
      <c r="AB332" s="932"/>
      <c r="AC332" s="933"/>
      <c r="AD332" s="934"/>
      <c r="AE332" s="918">
        <v>325</v>
      </c>
      <c r="AG332" s="919"/>
      <c r="AH332" s="919"/>
      <c r="AI332" s="919"/>
      <c r="AJ332" s="919"/>
      <c r="AK332" s="919"/>
      <c r="AL332" s="919"/>
      <c r="AM332" s="913"/>
      <c r="AN332" s="913"/>
      <c r="AO332" s="913"/>
      <c r="AP332" s="96"/>
      <c r="AQ332" s="96"/>
      <c r="AR332" s="96"/>
      <c r="AS332" s="96"/>
      <c r="AT332" s="96"/>
      <c r="AU332" s="96"/>
      <c r="AV332" s="905"/>
      <c r="AW332" s="848"/>
    </row>
    <row r="333" spans="1:49" s="182" customFormat="1">
      <c r="A333" s="32" t="s">
        <v>1024</v>
      </c>
      <c r="B333" s="44"/>
      <c r="C333" s="52"/>
      <c r="D333" s="52"/>
      <c r="E333" s="53"/>
      <c r="F333" s="173"/>
      <c r="G333" s="174"/>
      <c r="H333" s="174"/>
      <c r="I333" s="175"/>
      <c r="J333" s="174"/>
      <c r="K333" s="534"/>
      <c r="L333" s="176"/>
      <c r="M333" s="176"/>
      <c r="N333" s="174"/>
      <c r="O333" s="177"/>
      <c r="P333" s="177"/>
      <c r="Q333" s="178"/>
      <c r="R333" s="974"/>
      <c r="S333" s="252"/>
      <c r="T333" s="155"/>
      <c r="U333" s="179"/>
      <c r="V333" s="157"/>
      <c r="W333" s="158"/>
      <c r="X333" s="180"/>
      <c r="Y333" s="181"/>
      <c r="Z333" s="179"/>
      <c r="AA333" s="157"/>
      <c r="AB333" s="932"/>
      <c r="AC333" s="936"/>
      <c r="AD333" s="937"/>
      <c r="AE333" s="918">
        <v>326</v>
      </c>
      <c r="AF333" s="911"/>
      <c r="AG333" s="913"/>
      <c r="AH333" s="913"/>
      <c r="AI333" s="913"/>
      <c r="AJ333" s="913"/>
      <c r="AK333" s="913"/>
      <c r="AL333" s="913"/>
      <c r="AM333" s="913"/>
      <c r="AN333" s="913"/>
      <c r="AO333" s="913"/>
      <c r="AP333" s="96"/>
      <c r="AQ333" s="96"/>
      <c r="AR333" s="96"/>
      <c r="AS333" s="96"/>
      <c r="AT333" s="96"/>
      <c r="AU333" s="96"/>
      <c r="AV333" s="905"/>
      <c r="AW333" s="905"/>
    </row>
    <row r="334" spans="1:49">
      <c r="A334" s="42" t="s">
        <v>231</v>
      </c>
      <c r="B334" s="20"/>
      <c r="C334" s="34"/>
      <c r="D334" s="34"/>
      <c r="E334" s="54"/>
      <c r="F334" s="201"/>
      <c r="G334" s="9"/>
      <c r="H334" s="9"/>
      <c r="I334" s="151"/>
      <c r="J334" s="9"/>
      <c r="K334" s="533"/>
      <c r="L334" s="37"/>
      <c r="M334" s="37"/>
      <c r="N334" s="9"/>
      <c r="O334" s="170"/>
      <c r="P334" s="170"/>
      <c r="Q334" s="171"/>
      <c r="R334" s="972"/>
      <c r="S334" s="251"/>
      <c r="T334" s="155"/>
      <c r="U334" s="172"/>
      <c r="V334" s="157"/>
      <c r="W334" s="158"/>
      <c r="X334" s="159"/>
      <c r="Y334" s="11"/>
      <c r="Z334" s="172"/>
      <c r="AA334" s="157"/>
      <c r="AB334" s="932"/>
      <c r="AC334" s="933"/>
      <c r="AD334" s="934"/>
      <c r="AE334" s="918">
        <v>327</v>
      </c>
      <c r="AG334" s="919"/>
      <c r="AH334" s="919"/>
      <c r="AI334" s="919"/>
      <c r="AJ334" s="919"/>
      <c r="AK334" s="919"/>
      <c r="AL334" s="919"/>
      <c r="AM334" s="913"/>
      <c r="AN334" s="913"/>
      <c r="AO334" s="913"/>
      <c r="AP334" s="96"/>
      <c r="AQ334" s="96"/>
      <c r="AR334" s="96"/>
      <c r="AS334" s="96"/>
      <c r="AT334" s="96"/>
      <c r="AU334" s="96"/>
      <c r="AV334" s="905"/>
      <c r="AW334" s="848"/>
    </row>
    <row r="335" spans="1:49" s="100" customFormat="1" ht="18.75" customHeight="1">
      <c r="A335" s="42"/>
      <c r="B335" s="20" t="s">
        <v>232</v>
      </c>
      <c r="C335" s="20"/>
      <c r="D335" s="20"/>
      <c r="E335" s="21"/>
      <c r="F335" s="210">
        <v>546400000</v>
      </c>
      <c r="G335" s="210">
        <v>546400000</v>
      </c>
      <c r="H335" s="10">
        <v>542165000</v>
      </c>
      <c r="I335" s="22">
        <f>H335/G335</f>
        <v>0.99224926793557833</v>
      </c>
      <c r="J335" s="8">
        <f>F335-H335</f>
        <v>4235000</v>
      </c>
      <c r="K335" s="255" t="s">
        <v>420</v>
      </c>
      <c r="L335" s="38"/>
      <c r="M335" s="38"/>
      <c r="N335" s="10"/>
      <c r="O335" s="77"/>
      <c r="P335" s="77"/>
      <c r="Q335" s="78"/>
      <c r="R335" s="969"/>
      <c r="S335" s="255"/>
      <c r="T335" s="97"/>
      <c r="U335" s="16"/>
      <c r="V335" s="98"/>
      <c r="W335" s="99"/>
      <c r="X335" s="107"/>
      <c r="Y335" s="211">
        <v>546400000</v>
      </c>
      <c r="Z335" s="16"/>
      <c r="AA335" s="98"/>
      <c r="AB335" s="915"/>
      <c r="AC335" s="931"/>
      <c r="AD335" s="942">
        <v>1</v>
      </c>
      <c r="AE335" s="918">
        <v>328</v>
      </c>
      <c r="AF335" s="918"/>
      <c r="AG335" s="919"/>
      <c r="AH335" s="919"/>
      <c r="AI335" s="919"/>
      <c r="AJ335" s="919"/>
      <c r="AK335" s="919"/>
      <c r="AL335" s="919"/>
      <c r="AM335" s="913"/>
      <c r="AN335" s="913"/>
      <c r="AO335" s="913"/>
      <c r="AP335" s="96"/>
      <c r="AQ335" s="96"/>
      <c r="AR335" s="96"/>
      <c r="AS335" s="96">
        <v>1</v>
      </c>
      <c r="AT335" s="96"/>
      <c r="AU335" s="96"/>
      <c r="AV335" s="96"/>
      <c r="AW335" s="137"/>
    </row>
    <row r="336" spans="1:49">
      <c r="A336" s="33"/>
      <c r="B336" s="34"/>
      <c r="C336" s="34"/>
      <c r="D336" s="34"/>
      <c r="E336" s="54"/>
      <c r="F336" s="198"/>
      <c r="G336" s="150"/>
      <c r="H336" s="150"/>
      <c r="I336" s="151"/>
      <c r="J336" s="150"/>
      <c r="K336" s="529"/>
      <c r="L336" s="152"/>
      <c r="M336" s="152"/>
      <c r="N336" s="150"/>
      <c r="O336" s="153"/>
      <c r="P336" s="153"/>
      <c r="Q336" s="154"/>
      <c r="R336" s="972"/>
      <c r="S336" s="248"/>
      <c r="T336" s="155"/>
      <c r="U336" s="156"/>
      <c r="V336" s="157"/>
      <c r="W336" s="158"/>
      <c r="X336" s="159"/>
      <c r="Y336" s="11"/>
      <c r="Z336" s="156"/>
      <c r="AA336" s="157"/>
      <c r="AB336" s="932"/>
      <c r="AC336" s="933"/>
      <c r="AD336" s="934"/>
      <c r="AE336" s="918">
        <v>329</v>
      </c>
      <c r="AG336" s="919"/>
      <c r="AH336" s="919"/>
      <c r="AI336" s="919"/>
      <c r="AJ336" s="919"/>
      <c r="AK336" s="919"/>
      <c r="AL336" s="919"/>
      <c r="AM336" s="913"/>
      <c r="AN336" s="913"/>
      <c r="AO336" s="913"/>
      <c r="AP336" s="96"/>
      <c r="AQ336" s="96"/>
      <c r="AR336" s="96"/>
      <c r="AS336" s="96"/>
      <c r="AT336" s="96"/>
      <c r="AU336" s="96"/>
      <c r="AV336" s="905"/>
      <c r="AW336" s="848"/>
    </row>
    <row r="337" spans="1:49" s="182" customFormat="1" ht="15.75" customHeight="1">
      <c r="A337" s="4" t="s">
        <v>667</v>
      </c>
      <c r="B337" s="52"/>
      <c r="C337" s="52"/>
      <c r="D337" s="52"/>
      <c r="E337" s="53"/>
      <c r="F337" s="173"/>
      <c r="G337" s="174"/>
      <c r="H337" s="174"/>
      <c r="I337" s="175"/>
      <c r="J337" s="174"/>
      <c r="K337" s="534"/>
      <c r="L337" s="176"/>
      <c r="M337" s="176"/>
      <c r="N337" s="174"/>
      <c r="O337" s="177"/>
      <c r="P337" s="177"/>
      <c r="Q337" s="178"/>
      <c r="R337" s="974"/>
      <c r="S337" s="252"/>
      <c r="T337" s="155"/>
      <c r="U337" s="179"/>
      <c r="V337" s="157"/>
      <c r="W337" s="158"/>
      <c r="X337" s="180"/>
      <c r="Y337" s="181"/>
      <c r="Z337" s="179"/>
      <c r="AA337" s="157"/>
      <c r="AB337" s="932"/>
      <c r="AC337" s="936"/>
      <c r="AD337" s="937"/>
      <c r="AE337" s="918">
        <v>330</v>
      </c>
      <c r="AF337" s="911"/>
      <c r="AG337" s="913"/>
      <c r="AH337" s="913"/>
      <c r="AI337" s="913"/>
      <c r="AJ337" s="913"/>
      <c r="AK337" s="913"/>
      <c r="AL337" s="913"/>
      <c r="AM337" s="913"/>
      <c r="AN337" s="913"/>
      <c r="AO337" s="913"/>
      <c r="AP337" s="96"/>
      <c r="AQ337" s="96"/>
      <c r="AR337" s="96"/>
      <c r="AS337" s="96"/>
      <c r="AT337" s="96"/>
      <c r="AU337" s="96"/>
      <c r="AV337" s="905"/>
      <c r="AW337" s="905"/>
    </row>
    <row r="338" spans="1:49">
      <c r="A338" s="33" t="s">
        <v>678</v>
      </c>
      <c r="B338" s="34"/>
      <c r="C338" s="34"/>
      <c r="D338" s="34"/>
      <c r="E338" s="54"/>
      <c r="F338" s="201"/>
      <c r="G338" s="9"/>
      <c r="H338" s="9"/>
      <c r="I338" s="151"/>
      <c r="J338" s="9"/>
      <c r="K338" s="533"/>
      <c r="L338" s="37"/>
      <c r="M338" s="37"/>
      <c r="N338" s="9"/>
      <c r="O338" s="170"/>
      <c r="P338" s="170"/>
      <c r="Q338" s="171"/>
      <c r="R338" s="972"/>
      <c r="S338" s="251"/>
      <c r="T338" s="155"/>
      <c r="U338" s="172"/>
      <c r="V338" s="157"/>
      <c r="W338" s="158"/>
      <c r="X338" s="159"/>
      <c r="Y338" s="11"/>
      <c r="Z338" s="172"/>
      <c r="AA338" s="157"/>
      <c r="AB338" s="932"/>
      <c r="AC338" s="933"/>
      <c r="AD338" s="934"/>
      <c r="AE338" s="918">
        <v>331</v>
      </c>
      <c r="AG338" s="919"/>
      <c r="AH338" s="919"/>
      <c r="AI338" s="919"/>
      <c r="AJ338" s="919"/>
      <c r="AK338" s="919"/>
      <c r="AL338" s="919"/>
      <c r="AM338" s="913"/>
      <c r="AN338" s="913"/>
      <c r="AO338" s="913"/>
      <c r="AP338" s="96"/>
      <c r="AQ338" s="96"/>
      <c r="AR338" s="96"/>
      <c r="AS338" s="96"/>
      <c r="AT338" s="96"/>
      <c r="AU338" s="96"/>
      <c r="AV338" s="905"/>
      <c r="AW338" s="848"/>
    </row>
    <row r="339" spans="1:49">
      <c r="A339" s="55"/>
      <c r="B339" s="56" t="s">
        <v>80</v>
      </c>
      <c r="C339" s="56"/>
      <c r="D339" s="56"/>
      <c r="E339" s="57"/>
      <c r="F339" s="201"/>
      <c r="G339" s="9"/>
      <c r="H339" s="9"/>
      <c r="I339" s="151"/>
      <c r="J339" s="9"/>
      <c r="K339" s="533"/>
      <c r="L339" s="37"/>
      <c r="M339" s="37"/>
      <c r="N339" s="9"/>
      <c r="O339" s="170"/>
      <c r="P339" s="170"/>
      <c r="Q339" s="171"/>
      <c r="R339" s="972"/>
      <c r="S339" s="251"/>
      <c r="T339" s="155"/>
      <c r="U339" s="172"/>
      <c r="V339" s="157"/>
      <c r="W339" s="158"/>
      <c r="X339" s="159"/>
      <c r="Y339" s="11"/>
      <c r="Z339" s="172"/>
      <c r="AA339" s="157"/>
      <c r="AB339" s="932"/>
      <c r="AC339" s="933"/>
      <c r="AD339" s="934"/>
      <c r="AE339" s="918">
        <v>332</v>
      </c>
      <c r="AG339" s="919"/>
      <c r="AH339" s="919"/>
      <c r="AI339" s="919"/>
      <c r="AJ339" s="919"/>
      <c r="AK339" s="919"/>
      <c r="AL339" s="919"/>
      <c r="AM339" s="913"/>
      <c r="AN339" s="913"/>
      <c r="AO339" s="913"/>
      <c r="AP339" s="96"/>
      <c r="AQ339" s="96"/>
      <c r="AR339" s="96"/>
      <c r="AS339" s="96"/>
      <c r="AT339" s="96"/>
      <c r="AU339" s="96"/>
      <c r="AV339" s="905"/>
      <c r="AW339" s="848"/>
    </row>
    <row r="340" spans="1:49" s="100" customFormat="1" ht="18.75" customHeight="1">
      <c r="A340" s="46"/>
      <c r="B340" s="855" t="s">
        <v>704</v>
      </c>
      <c r="C340" s="47"/>
      <c r="D340" s="47"/>
      <c r="E340" s="48"/>
      <c r="F340" s="10">
        <f>1402000000+1515432000</f>
        <v>2917432000</v>
      </c>
      <c r="G340" s="10"/>
      <c r="H340" s="10"/>
      <c r="I340" s="22"/>
      <c r="J340" s="10"/>
      <c r="K340" s="255"/>
      <c r="L340" s="38"/>
      <c r="M340" s="38"/>
      <c r="N340" s="10"/>
      <c r="O340" s="77"/>
      <c r="P340" s="77"/>
      <c r="Q340" s="78"/>
      <c r="R340" s="969"/>
      <c r="S340" s="259" t="s">
        <v>586</v>
      </c>
      <c r="T340" s="97"/>
      <c r="U340" s="16"/>
      <c r="V340" s="98"/>
      <c r="W340" s="99"/>
      <c r="X340" s="107"/>
      <c r="Y340" s="10">
        <f>1402000000+1515432000</f>
        <v>2917432000</v>
      </c>
      <c r="Z340" s="16"/>
      <c r="AA340" s="98"/>
      <c r="AB340" s="915"/>
      <c r="AC340" s="931"/>
      <c r="AD340" s="931">
        <v>1</v>
      </c>
      <c r="AE340" s="918">
        <v>333</v>
      </c>
      <c r="AF340" s="918"/>
      <c r="AG340" s="919"/>
      <c r="AH340" s="919"/>
      <c r="AI340" s="919"/>
      <c r="AJ340" s="919"/>
      <c r="AK340" s="919"/>
      <c r="AL340" s="919"/>
      <c r="AM340" s="913"/>
      <c r="AN340" s="913"/>
      <c r="AO340" s="913"/>
      <c r="AP340" s="96"/>
      <c r="AQ340" s="96"/>
      <c r="AR340" s="96"/>
      <c r="AS340" s="96"/>
      <c r="AT340" s="96"/>
      <c r="AU340" s="96">
        <v>1</v>
      </c>
      <c r="AV340" s="96"/>
      <c r="AW340" s="137"/>
    </row>
    <row r="341" spans="1:49">
      <c r="A341" s="33"/>
      <c r="B341" s="34"/>
      <c r="C341" s="34"/>
      <c r="D341" s="34"/>
      <c r="E341" s="54"/>
      <c r="F341" s="198"/>
      <c r="G341" s="150"/>
      <c r="H341" s="150"/>
      <c r="I341" s="151"/>
      <c r="J341" s="150"/>
      <c r="K341" s="529"/>
      <c r="L341" s="152"/>
      <c r="M341" s="152"/>
      <c r="N341" s="150"/>
      <c r="O341" s="153"/>
      <c r="P341" s="153"/>
      <c r="Q341" s="154"/>
      <c r="R341" s="972"/>
      <c r="S341" s="248"/>
      <c r="T341" s="155"/>
      <c r="U341" s="156"/>
      <c r="V341" s="157"/>
      <c r="W341" s="158"/>
      <c r="X341" s="159"/>
      <c r="Y341" s="11"/>
      <c r="Z341" s="156"/>
      <c r="AA341" s="157"/>
      <c r="AB341" s="932"/>
      <c r="AC341" s="933"/>
      <c r="AD341" s="934"/>
      <c r="AE341" s="918">
        <v>334</v>
      </c>
      <c r="AG341" s="919"/>
      <c r="AH341" s="919"/>
      <c r="AI341" s="919"/>
      <c r="AJ341" s="919"/>
      <c r="AK341" s="919"/>
      <c r="AL341" s="919"/>
      <c r="AM341" s="913"/>
      <c r="AN341" s="913"/>
      <c r="AO341" s="913"/>
      <c r="AP341" s="96"/>
      <c r="AQ341" s="96"/>
      <c r="AR341" s="96"/>
      <c r="AS341" s="96"/>
      <c r="AT341" s="96"/>
      <c r="AU341" s="96"/>
      <c r="AV341" s="905"/>
      <c r="AW341" s="848"/>
    </row>
    <row r="342" spans="1:49" s="182" customFormat="1">
      <c r="A342" s="4" t="s">
        <v>679</v>
      </c>
      <c r="B342" s="52"/>
      <c r="C342" s="52"/>
      <c r="D342" s="52"/>
      <c r="E342" s="53"/>
      <c r="F342" s="173"/>
      <c r="G342" s="174"/>
      <c r="H342" s="174"/>
      <c r="I342" s="175"/>
      <c r="J342" s="174"/>
      <c r="K342" s="534"/>
      <c r="L342" s="176"/>
      <c r="M342" s="176"/>
      <c r="N342" s="174"/>
      <c r="O342" s="177"/>
      <c r="P342" s="177"/>
      <c r="Q342" s="178"/>
      <c r="R342" s="974"/>
      <c r="S342" s="252"/>
      <c r="T342" s="155"/>
      <c r="U342" s="179"/>
      <c r="V342" s="157"/>
      <c r="W342" s="158"/>
      <c r="X342" s="180"/>
      <c r="Y342" s="181"/>
      <c r="Z342" s="179"/>
      <c r="AA342" s="157"/>
      <c r="AB342" s="932"/>
      <c r="AC342" s="936"/>
      <c r="AD342" s="937"/>
      <c r="AE342" s="918">
        <v>335</v>
      </c>
      <c r="AF342" s="911"/>
      <c r="AG342" s="913"/>
      <c r="AH342" s="913"/>
      <c r="AI342" s="913"/>
      <c r="AJ342" s="913"/>
      <c r="AK342" s="913"/>
      <c r="AL342" s="913"/>
      <c r="AM342" s="913"/>
      <c r="AN342" s="913"/>
      <c r="AO342" s="913"/>
      <c r="AP342" s="96"/>
      <c r="AQ342" s="96"/>
      <c r="AR342" s="96"/>
      <c r="AS342" s="96"/>
      <c r="AT342" s="96"/>
      <c r="AU342" s="96"/>
      <c r="AV342" s="905"/>
      <c r="AW342" s="905"/>
    </row>
    <row r="343" spans="1:49">
      <c r="A343" s="33" t="s">
        <v>227</v>
      </c>
      <c r="B343" s="34"/>
      <c r="C343" s="34"/>
      <c r="D343" s="34"/>
      <c r="E343" s="54"/>
      <c r="F343" s="201"/>
      <c r="G343" s="9"/>
      <c r="H343" s="9"/>
      <c r="I343" s="151"/>
      <c r="J343" s="9"/>
      <c r="K343" s="533"/>
      <c r="L343" s="37"/>
      <c r="M343" s="37"/>
      <c r="N343" s="9"/>
      <c r="O343" s="170"/>
      <c r="P343" s="170"/>
      <c r="Q343" s="171"/>
      <c r="R343" s="972"/>
      <c r="S343" s="251"/>
      <c r="T343" s="155"/>
      <c r="U343" s="172"/>
      <c r="V343" s="157"/>
      <c r="W343" s="158"/>
      <c r="X343" s="159"/>
      <c r="Y343" s="11"/>
      <c r="Z343" s="172"/>
      <c r="AA343" s="157"/>
      <c r="AB343" s="932"/>
      <c r="AC343" s="933"/>
      <c r="AD343" s="934"/>
      <c r="AE343" s="918">
        <v>336</v>
      </c>
      <c r="AG343" s="919"/>
      <c r="AH343" s="919"/>
      <c r="AI343" s="919"/>
      <c r="AJ343" s="919"/>
      <c r="AK343" s="919"/>
      <c r="AL343" s="919"/>
      <c r="AM343" s="913"/>
      <c r="AN343" s="913"/>
      <c r="AO343" s="913"/>
      <c r="AP343" s="96"/>
      <c r="AQ343" s="96"/>
      <c r="AR343" s="96"/>
      <c r="AS343" s="96"/>
      <c r="AT343" s="96"/>
      <c r="AU343" s="96"/>
      <c r="AV343" s="905"/>
      <c r="AW343" s="848"/>
    </row>
    <row r="344" spans="1:49" s="100" customFormat="1" ht="30">
      <c r="A344" s="42"/>
      <c r="B344" s="20" t="s">
        <v>228</v>
      </c>
      <c r="C344" s="20"/>
      <c r="D344" s="20"/>
      <c r="E344" s="21"/>
      <c r="F344" s="8">
        <f>363000000+25000000</f>
        <v>388000000</v>
      </c>
      <c r="G344" s="10">
        <v>387475000</v>
      </c>
      <c r="H344" s="10">
        <v>330330000</v>
      </c>
      <c r="I344" s="22">
        <f>H344/G344</f>
        <v>0.85251951738821863</v>
      </c>
      <c r="J344" s="8">
        <f>F344-H344</f>
        <v>57670000</v>
      </c>
      <c r="K344" s="255" t="s">
        <v>683</v>
      </c>
      <c r="L344" s="38"/>
      <c r="M344" s="38"/>
      <c r="N344" s="10"/>
      <c r="O344" s="77"/>
      <c r="P344" s="77"/>
      <c r="Q344" s="78">
        <v>100</v>
      </c>
      <c r="R344" s="969">
        <v>100</v>
      </c>
      <c r="S344" s="238"/>
      <c r="T344" s="97"/>
      <c r="U344" s="107"/>
      <c r="V344" s="98"/>
      <c r="W344" s="99"/>
      <c r="X344" s="119">
        <f>363000000+25000000</f>
        <v>388000000</v>
      </c>
      <c r="Y344" s="16"/>
      <c r="Z344" s="107"/>
      <c r="AA344" s="98"/>
      <c r="AB344" s="915"/>
      <c r="AC344" s="930">
        <v>1</v>
      </c>
      <c r="AD344" s="917"/>
      <c r="AE344" s="918">
        <v>337</v>
      </c>
      <c r="AF344" s="918"/>
      <c r="AG344" s="919"/>
      <c r="AH344" s="919"/>
      <c r="AI344" s="919"/>
      <c r="AJ344" s="919"/>
      <c r="AK344" s="919"/>
      <c r="AL344" s="919"/>
      <c r="AM344" s="913"/>
      <c r="AN344" s="913"/>
      <c r="AO344" s="913"/>
      <c r="AP344" s="96">
        <v>1</v>
      </c>
      <c r="AQ344" s="96"/>
      <c r="AR344" s="96"/>
      <c r="AS344" s="96"/>
      <c r="AT344" s="96"/>
      <c r="AU344" s="96"/>
      <c r="AV344" s="96"/>
      <c r="AW344" s="137"/>
    </row>
    <row r="345" spans="1:49">
      <c r="A345" s="33"/>
      <c r="B345" s="34"/>
      <c r="C345" s="34"/>
      <c r="D345" s="34"/>
      <c r="E345" s="54"/>
      <c r="F345" s="198"/>
      <c r="G345" s="150"/>
      <c r="H345" s="150"/>
      <c r="I345" s="151"/>
      <c r="J345" s="150"/>
      <c r="K345" s="529"/>
      <c r="L345" s="152"/>
      <c r="M345" s="152"/>
      <c r="N345" s="150"/>
      <c r="O345" s="153"/>
      <c r="P345" s="153"/>
      <c r="Q345" s="154"/>
      <c r="R345" s="972"/>
      <c r="S345" s="248"/>
      <c r="T345" s="155"/>
      <c r="U345" s="156"/>
      <c r="V345" s="157"/>
      <c r="W345" s="158"/>
      <c r="X345" s="159"/>
      <c r="Y345" s="11"/>
      <c r="Z345" s="156"/>
      <c r="AA345" s="157"/>
      <c r="AB345" s="932"/>
      <c r="AC345" s="933"/>
      <c r="AD345" s="934"/>
      <c r="AE345" s="918">
        <v>338</v>
      </c>
      <c r="AG345" s="919"/>
      <c r="AH345" s="919"/>
      <c r="AI345" s="919"/>
      <c r="AJ345" s="919"/>
      <c r="AK345" s="919"/>
      <c r="AL345" s="919"/>
      <c r="AM345" s="913"/>
      <c r="AN345" s="913"/>
      <c r="AO345" s="913"/>
      <c r="AP345" s="96"/>
      <c r="AQ345" s="96"/>
      <c r="AR345" s="96"/>
      <c r="AS345" s="96"/>
      <c r="AT345" s="96"/>
      <c r="AU345" s="96"/>
      <c r="AV345" s="905"/>
      <c r="AW345" s="848"/>
    </row>
    <row r="346" spans="1:49" s="182" customFormat="1">
      <c r="A346" s="4" t="s">
        <v>1025</v>
      </c>
      <c r="B346" s="52"/>
      <c r="C346" s="52"/>
      <c r="D346" s="52"/>
      <c r="E346" s="53"/>
      <c r="F346" s="173"/>
      <c r="G346" s="174"/>
      <c r="H346" s="174"/>
      <c r="I346" s="175"/>
      <c r="J346" s="174"/>
      <c r="K346" s="534"/>
      <c r="L346" s="176"/>
      <c r="M346" s="176"/>
      <c r="N346" s="174"/>
      <c r="O346" s="177"/>
      <c r="P346" s="177"/>
      <c r="Q346" s="178"/>
      <c r="R346" s="974"/>
      <c r="S346" s="252"/>
      <c r="T346" s="155"/>
      <c r="U346" s="179"/>
      <c r="V346" s="157"/>
      <c r="W346" s="158"/>
      <c r="X346" s="180"/>
      <c r="Y346" s="181"/>
      <c r="Z346" s="179">
        <f>SUM(Z347:Z358)</f>
        <v>1</v>
      </c>
      <c r="AA346" s="157"/>
      <c r="AB346" s="932"/>
      <c r="AC346" s="936"/>
      <c r="AD346" s="937"/>
      <c r="AE346" s="918">
        <v>339</v>
      </c>
      <c r="AF346" s="911"/>
      <c r="AG346" s="913"/>
      <c r="AH346" s="913"/>
      <c r="AI346" s="913"/>
      <c r="AJ346" s="913"/>
      <c r="AK346" s="913"/>
      <c r="AL346" s="913"/>
      <c r="AM346" s="913"/>
      <c r="AN346" s="913"/>
      <c r="AO346" s="913"/>
      <c r="AP346" s="96"/>
      <c r="AQ346" s="96"/>
      <c r="AR346" s="96"/>
      <c r="AS346" s="96"/>
      <c r="AT346" s="96"/>
      <c r="AU346" s="96"/>
      <c r="AV346" s="905"/>
      <c r="AW346" s="905"/>
    </row>
    <row r="347" spans="1:49">
      <c r="A347" s="33" t="s">
        <v>655</v>
      </c>
      <c r="B347" s="34"/>
      <c r="C347" s="34"/>
      <c r="D347" s="34"/>
      <c r="E347" s="54"/>
      <c r="F347" s="201"/>
      <c r="G347" s="9"/>
      <c r="H347" s="9"/>
      <c r="I347" s="151"/>
      <c r="J347" s="9"/>
      <c r="K347" s="533"/>
      <c r="L347" s="37"/>
      <c r="M347" s="37"/>
      <c r="N347" s="9"/>
      <c r="O347" s="170"/>
      <c r="P347" s="170"/>
      <c r="Q347" s="171"/>
      <c r="R347" s="972"/>
      <c r="S347" s="251"/>
      <c r="T347" s="155"/>
      <c r="U347" s="172"/>
      <c r="V347" s="157"/>
      <c r="W347" s="158"/>
      <c r="X347" s="159"/>
      <c r="Y347" s="11"/>
      <c r="Z347" s="172"/>
      <c r="AA347" s="157"/>
      <c r="AB347" s="932"/>
      <c r="AC347" s="933"/>
      <c r="AD347" s="934"/>
      <c r="AE347" s="918">
        <v>340</v>
      </c>
      <c r="AG347" s="919"/>
      <c r="AH347" s="919"/>
      <c r="AI347" s="919"/>
      <c r="AJ347" s="919"/>
      <c r="AK347" s="919"/>
      <c r="AL347" s="919"/>
      <c r="AM347" s="913"/>
      <c r="AN347" s="913"/>
      <c r="AO347" s="913"/>
      <c r="AP347" s="96"/>
      <c r="AQ347" s="96"/>
      <c r="AR347" s="96"/>
      <c r="AS347" s="96"/>
      <c r="AT347" s="96"/>
      <c r="AU347" s="96"/>
      <c r="AV347" s="905"/>
      <c r="AW347" s="848"/>
    </row>
    <row r="348" spans="1:49" s="100" customFormat="1" ht="35.25" customHeight="1">
      <c r="A348" s="46"/>
      <c r="B348" s="1047" t="s">
        <v>656</v>
      </c>
      <c r="C348" s="1047"/>
      <c r="D348" s="1047"/>
      <c r="E348" s="1048"/>
      <c r="F348" s="10"/>
      <c r="G348" s="10"/>
      <c r="H348" s="10"/>
      <c r="I348" s="22"/>
      <c r="J348" s="10"/>
      <c r="K348" s="255"/>
      <c r="L348" s="38"/>
      <c r="M348" s="38"/>
      <c r="N348" s="10"/>
      <c r="O348" s="77"/>
      <c r="P348" s="77"/>
      <c r="Q348" s="78"/>
      <c r="R348" s="969"/>
      <c r="S348" s="259" t="s">
        <v>586</v>
      </c>
      <c r="T348" s="97"/>
      <c r="U348" s="107">
        <v>350000000</v>
      </c>
      <c r="V348" s="98"/>
      <c r="W348" s="99"/>
      <c r="X348" s="23"/>
      <c r="Y348" s="16"/>
      <c r="Z348" s="107">
        <v>1</v>
      </c>
      <c r="AA348" s="98"/>
      <c r="AB348" s="915"/>
      <c r="AC348" s="916"/>
      <c r="AD348" s="917"/>
      <c r="AE348" s="918">
        <v>341</v>
      </c>
      <c r="AF348" s="918"/>
      <c r="AG348" s="919"/>
      <c r="AH348" s="919"/>
      <c r="AI348" s="919">
        <v>1</v>
      </c>
      <c r="AJ348" s="919"/>
      <c r="AK348" s="919"/>
      <c r="AL348" s="919"/>
      <c r="AM348" s="913"/>
      <c r="AN348" s="913"/>
      <c r="AO348" s="913"/>
      <c r="AP348" s="96"/>
      <c r="AQ348" s="96"/>
      <c r="AR348" s="96"/>
      <c r="AS348" s="96"/>
      <c r="AT348" s="96"/>
      <c r="AU348" s="96"/>
      <c r="AV348" s="96"/>
      <c r="AW348" s="137"/>
    </row>
    <row r="349" spans="1:49" s="100" customFormat="1" ht="18" customHeight="1">
      <c r="A349" s="46"/>
      <c r="B349" s="959"/>
      <c r="C349" s="1015" t="s">
        <v>1001</v>
      </c>
      <c r="D349" s="1015"/>
      <c r="E349" s="960"/>
      <c r="F349" s="194">
        <v>175000000</v>
      </c>
      <c r="G349" s="10"/>
      <c r="H349" s="10"/>
      <c r="I349" s="22"/>
      <c r="J349" s="10"/>
      <c r="K349" s="255"/>
      <c r="L349" s="38"/>
      <c r="M349" s="38"/>
      <c r="N349" s="10"/>
      <c r="O349" s="77"/>
      <c r="P349" s="77"/>
      <c r="Q349" s="78"/>
      <c r="R349" s="969"/>
      <c r="S349" s="259"/>
      <c r="T349" s="97"/>
      <c r="U349" s="107"/>
      <c r="V349" s="98"/>
      <c r="W349" s="99"/>
      <c r="X349" s="23"/>
      <c r="Y349" s="16"/>
      <c r="Z349" s="107"/>
      <c r="AA349" s="98"/>
      <c r="AB349" s="915"/>
      <c r="AC349" s="916"/>
      <c r="AD349" s="917"/>
      <c r="AE349" s="918"/>
      <c r="AF349" s="918"/>
      <c r="AG349" s="919"/>
      <c r="AH349" s="919"/>
      <c r="AI349" s="919"/>
      <c r="AJ349" s="919"/>
      <c r="AK349" s="919"/>
      <c r="AL349" s="919"/>
      <c r="AM349" s="913"/>
      <c r="AN349" s="913"/>
      <c r="AO349" s="913"/>
      <c r="AP349" s="96"/>
      <c r="AQ349" s="96"/>
      <c r="AR349" s="96"/>
      <c r="AS349" s="96"/>
      <c r="AT349" s="96"/>
      <c r="AU349" s="96"/>
      <c r="AV349" s="96"/>
      <c r="AW349" s="137"/>
    </row>
    <row r="350" spans="1:49">
      <c r="A350" s="33"/>
      <c r="B350" s="34"/>
      <c r="C350" s="1016" t="s">
        <v>1002</v>
      </c>
      <c r="D350" s="1017"/>
      <c r="E350" s="1018"/>
      <c r="F350" s="201">
        <v>175000000</v>
      </c>
      <c r="G350" s="9"/>
      <c r="H350" s="9"/>
      <c r="I350" s="151"/>
      <c r="J350" s="9"/>
      <c r="K350" s="533"/>
      <c r="L350" s="37"/>
      <c r="M350" s="37"/>
      <c r="N350" s="9"/>
      <c r="O350" s="170"/>
      <c r="P350" s="170"/>
      <c r="Q350" s="171"/>
      <c r="R350" s="972"/>
      <c r="S350" s="251"/>
      <c r="T350" s="155"/>
      <c r="U350" s="159"/>
      <c r="V350" s="157"/>
      <c r="W350" s="158"/>
      <c r="X350" s="159"/>
      <c r="Y350" s="11"/>
      <c r="Z350" s="159"/>
      <c r="AA350" s="157"/>
      <c r="AB350" s="932"/>
      <c r="AC350" s="933"/>
      <c r="AD350" s="934"/>
      <c r="AE350" s="918">
        <v>342</v>
      </c>
      <c r="AG350" s="919"/>
      <c r="AH350" s="919"/>
      <c r="AI350" s="919"/>
      <c r="AJ350" s="919"/>
      <c r="AK350" s="919"/>
      <c r="AL350" s="919"/>
      <c r="AM350" s="913"/>
      <c r="AN350" s="913"/>
      <c r="AO350" s="913"/>
      <c r="AP350" s="96"/>
      <c r="AQ350" s="96"/>
      <c r="AR350" s="96"/>
      <c r="AS350" s="96"/>
      <c r="AT350" s="96"/>
      <c r="AU350" s="96"/>
      <c r="AV350" s="905"/>
      <c r="AW350" s="848"/>
    </row>
    <row r="351" spans="1:49">
      <c r="A351" s="33" t="s">
        <v>81</v>
      </c>
      <c r="B351" s="34"/>
      <c r="C351" s="34"/>
      <c r="D351" s="34"/>
      <c r="E351" s="54"/>
      <c r="F351" s="201"/>
      <c r="G351" s="9"/>
      <c r="H351" s="9"/>
      <c r="I351" s="151"/>
      <c r="J351" s="9"/>
      <c r="K351" s="533"/>
      <c r="L351" s="37"/>
      <c r="M351" s="37"/>
      <c r="N351" s="9"/>
      <c r="O351" s="170"/>
      <c r="P351" s="170"/>
      <c r="Q351" s="171"/>
      <c r="R351" s="972"/>
      <c r="S351" s="251"/>
      <c r="T351" s="155"/>
      <c r="U351" s="159"/>
      <c r="V351" s="157"/>
      <c r="W351" s="158"/>
      <c r="X351" s="159"/>
      <c r="Y351" s="11"/>
      <c r="Z351" s="159"/>
      <c r="AA351" s="157"/>
      <c r="AB351" s="932"/>
      <c r="AC351" s="933"/>
      <c r="AD351" s="934"/>
      <c r="AE351" s="918">
        <v>343</v>
      </c>
      <c r="AG351" s="919"/>
      <c r="AH351" s="919"/>
      <c r="AI351" s="919"/>
      <c r="AJ351" s="919"/>
      <c r="AK351" s="919"/>
      <c r="AL351" s="919"/>
      <c r="AM351" s="913"/>
      <c r="AN351" s="913"/>
      <c r="AO351" s="913"/>
      <c r="AP351" s="96"/>
      <c r="AQ351" s="96"/>
      <c r="AR351" s="96"/>
      <c r="AS351" s="96"/>
      <c r="AT351" s="96"/>
      <c r="AU351" s="96"/>
      <c r="AV351" s="905"/>
      <c r="AW351" s="848"/>
    </row>
    <row r="352" spans="1:49">
      <c r="A352" s="33"/>
      <c r="B352" s="34" t="s">
        <v>681</v>
      </c>
      <c r="C352" s="34"/>
      <c r="D352" s="34"/>
      <c r="E352" s="54"/>
      <c r="F352" s="9">
        <v>2484000000</v>
      </c>
      <c r="G352" s="9">
        <v>2188164000</v>
      </c>
      <c r="H352" s="9">
        <v>2002547250</v>
      </c>
      <c r="I352" s="151"/>
      <c r="J352" s="9"/>
      <c r="K352" s="966" t="s">
        <v>1004</v>
      </c>
      <c r="L352" s="37"/>
      <c r="M352" s="37"/>
      <c r="N352" s="9"/>
      <c r="O352" s="170"/>
      <c r="P352" s="170"/>
      <c r="Q352" s="171"/>
      <c r="R352" s="972"/>
      <c r="S352" s="544"/>
      <c r="T352" s="155"/>
      <c r="U352" s="159"/>
      <c r="V352" s="157"/>
      <c r="W352" s="158"/>
      <c r="X352" s="172">
        <v>2550000000</v>
      </c>
      <c r="Y352" s="11"/>
      <c r="Z352" s="159"/>
      <c r="AA352" s="157"/>
      <c r="AB352" s="932"/>
      <c r="AC352" s="943">
        <v>1</v>
      </c>
      <c r="AD352" s="934"/>
      <c r="AE352" s="918">
        <v>344</v>
      </c>
      <c r="AG352" s="919"/>
      <c r="AH352" s="919"/>
      <c r="AI352" s="919"/>
      <c r="AJ352" s="919"/>
      <c r="AK352" s="919"/>
      <c r="AL352" s="919"/>
      <c r="AM352" s="913"/>
      <c r="AN352" s="913"/>
      <c r="AO352" s="913"/>
      <c r="AP352" s="96">
        <v>1</v>
      </c>
      <c r="AQ352" s="96"/>
      <c r="AR352" s="96"/>
      <c r="AS352" s="96"/>
      <c r="AT352" s="96"/>
      <c r="AU352" s="96"/>
      <c r="AV352" s="905"/>
      <c r="AW352" s="848"/>
    </row>
    <row r="353" spans="1:49" s="100" customFormat="1" ht="30">
      <c r="A353" s="42"/>
      <c r="B353" s="20" t="s">
        <v>380</v>
      </c>
      <c r="C353" s="20"/>
      <c r="D353" s="20"/>
      <c r="E353" s="21"/>
      <c r="F353" s="8">
        <v>390000000</v>
      </c>
      <c r="G353" s="10">
        <v>376310000</v>
      </c>
      <c r="H353" s="10">
        <v>370970600</v>
      </c>
      <c r="I353" s="22"/>
      <c r="J353" s="10"/>
      <c r="K353" s="965" t="s">
        <v>1003</v>
      </c>
      <c r="L353" s="38"/>
      <c r="M353" s="38"/>
      <c r="N353" s="10"/>
      <c r="O353" s="77"/>
      <c r="P353" s="77"/>
      <c r="Q353" s="78"/>
      <c r="R353" s="969"/>
      <c r="S353" s="545"/>
      <c r="T353" s="97"/>
      <c r="U353" s="23"/>
      <c r="V353" s="98"/>
      <c r="W353" s="99"/>
      <c r="X353" s="119">
        <v>390000000</v>
      </c>
      <c r="Y353" s="16"/>
      <c r="Z353" s="23"/>
      <c r="AA353" s="98"/>
      <c r="AB353" s="915"/>
      <c r="AC353" s="930">
        <v>1</v>
      </c>
      <c r="AD353" s="917"/>
      <c r="AE353" s="918">
        <v>345</v>
      </c>
      <c r="AF353" s="918"/>
      <c r="AG353" s="919"/>
      <c r="AH353" s="919"/>
      <c r="AI353" s="919"/>
      <c r="AJ353" s="919"/>
      <c r="AK353" s="919"/>
      <c r="AL353" s="919"/>
      <c r="AM353" s="913"/>
      <c r="AN353" s="913"/>
      <c r="AO353" s="913"/>
      <c r="AP353" s="96">
        <v>1</v>
      </c>
      <c r="AQ353" s="96"/>
      <c r="AR353" s="96"/>
      <c r="AS353" s="96"/>
      <c r="AT353" s="96"/>
      <c r="AU353" s="96"/>
      <c r="AV353" s="96"/>
      <c r="AW353" s="137"/>
    </row>
    <row r="354" spans="1:49">
      <c r="A354" s="33"/>
      <c r="B354" s="34"/>
      <c r="C354" s="34"/>
      <c r="D354" s="34"/>
      <c r="E354" s="54"/>
      <c r="F354" s="201"/>
      <c r="G354" s="9"/>
      <c r="H354" s="9"/>
      <c r="I354" s="151"/>
      <c r="J354" s="9"/>
      <c r="K354" s="533"/>
      <c r="L354" s="37"/>
      <c r="M354" s="37"/>
      <c r="N354" s="9"/>
      <c r="O354" s="170"/>
      <c r="P354" s="170"/>
      <c r="Q354" s="171"/>
      <c r="R354" s="972"/>
      <c r="S354" s="251"/>
      <c r="T354" s="155"/>
      <c r="U354" s="159"/>
      <c r="V354" s="157"/>
      <c r="W354" s="158"/>
      <c r="X354" s="159"/>
      <c r="Y354" s="11"/>
      <c r="Z354" s="159"/>
      <c r="AA354" s="157"/>
      <c r="AB354" s="932"/>
      <c r="AC354" s="933"/>
      <c r="AD354" s="934"/>
      <c r="AE354" s="918">
        <v>346</v>
      </c>
      <c r="AG354" s="919"/>
      <c r="AH354" s="919"/>
      <c r="AI354" s="919"/>
      <c r="AJ354" s="919"/>
      <c r="AK354" s="919"/>
      <c r="AL354" s="919"/>
      <c r="AM354" s="913"/>
      <c r="AN354" s="913"/>
      <c r="AO354" s="913"/>
      <c r="AP354" s="96"/>
      <c r="AQ354" s="96"/>
      <c r="AR354" s="96"/>
      <c r="AS354" s="96"/>
      <c r="AT354" s="96"/>
      <c r="AU354" s="96"/>
      <c r="AV354" s="905"/>
      <c r="AW354" s="848"/>
    </row>
    <row r="355" spans="1:49">
      <c r="A355" s="33" t="s">
        <v>233</v>
      </c>
      <c r="B355" s="34"/>
      <c r="C355" s="34"/>
      <c r="D355" s="34"/>
      <c r="E355" s="54"/>
      <c r="F355" s="201"/>
      <c r="G355" s="9"/>
      <c r="H355" s="9"/>
      <c r="I355" s="151"/>
      <c r="J355" s="9"/>
      <c r="K355" s="533"/>
      <c r="L355" s="37"/>
      <c r="M355" s="37"/>
      <c r="N355" s="9"/>
      <c r="O355" s="170"/>
      <c r="P355" s="170"/>
      <c r="Q355" s="171"/>
      <c r="R355" s="972"/>
      <c r="S355" s="251"/>
      <c r="T355" s="155"/>
      <c r="U355" s="159"/>
      <c r="V355" s="157"/>
      <c r="W355" s="158"/>
      <c r="X355" s="159"/>
      <c r="Y355" s="11"/>
      <c r="Z355" s="159"/>
      <c r="AA355" s="157"/>
      <c r="AB355" s="932"/>
      <c r="AC355" s="933"/>
      <c r="AD355" s="934"/>
      <c r="AE355" s="918">
        <v>347</v>
      </c>
      <c r="AG355" s="919"/>
      <c r="AH355" s="919"/>
      <c r="AI355" s="919"/>
      <c r="AJ355" s="919"/>
      <c r="AK355" s="919"/>
      <c r="AL355" s="919"/>
      <c r="AM355" s="913"/>
      <c r="AN355" s="913"/>
      <c r="AO355" s="913"/>
      <c r="AP355" s="96"/>
      <c r="AQ355" s="96"/>
      <c r="AR355" s="96"/>
      <c r="AS355" s="96"/>
      <c r="AT355" s="96"/>
      <c r="AU355" s="96"/>
      <c r="AV355" s="905"/>
      <c r="AW355" s="848"/>
    </row>
    <row r="356" spans="1:49">
      <c r="A356" s="33"/>
      <c r="B356" s="34" t="s">
        <v>234</v>
      </c>
      <c r="C356" s="34"/>
      <c r="D356" s="34"/>
      <c r="E356" s="54"/>
      <c r="F356" s="201"/>
      <c r="G356" s="9"/>
      <c r="H356" s="9"/>
      <c r="I356" s="151"/>
      <c r="J356" s="9"/>
      <c r="K356" s="533"/>
      <c r="L356" s="37"/>
      <c r="M356" s="37"/>
      <c r="N356" s="9"/>
      <c r="O356" s="170"/>
      <c r="P356" s="170"/>
      <c r="Q356" s="171"/>
      <c r="R356" s="972"/>
      <c r="S356" s="251"/>
      <c r="T356" s="155"/>
      <c r="U356" s="159"/>
      <c r="V356" s="157"/>
      <c r="W356" s="158"/>
      <c r="X356" s="159"/>
      <c r="Y356" s="11"/>
      <c r="Z356" s="159"/>
      <c r="AA356" s="157"/>
      <c r="AB356" s="932"/>
      <c r="AC356" s="933"/>
      <c r="AD356" s="934"/>
      <c r="AE356" s="918">
        <v>348</v>
      </c>
      <c r="AG356" s="919"/>
      <c r="AH356" s="919"/>
      <c r="AI356" s="919"/>
      <c r="AJ356" s="919"/>
      <c r="AK356" s="919"/>
      <c r="AL356" s="919"/>
      <c r="AM356" s="913"/>
      <c r="AN356" s="913"/>
      <c r="AO356" s="913"/>
      <c r="AP356" s="96"/>
      <c r="AQ356" s="96"/>
      <c r="AR356" s="96"/>
      <c r="AS356" s="96"/>
      <c r="AT356" s="96"/>
      <c r="AU356" s="96"/>
      <c r="AV356" s="905"/>
      <c r="AW356" s="848"/>
    </row>
    <row r="357" spans="1:49" s="100" customFormat="1" ht="60">
      <c r="A357" s="42"/>
      <c r="B357" s="20" t="s">
        <v>235</v>
      </c>
      <c r="C357" s="20"/>
      <c r="D357" s="20"/>
      <c r="E357" s="21"/>
      <c r="F357" s="10">
        <f>5500000+72600000+72600000+960000+39600000+105600000+300000+4000000+6000000+600000+11250000+120000000+2550000+1500000+15000000+60000000+1260000+1500000+15000000+60000000+1260000+1500000+15000000+40000000+600000+6000000+9000000</f>
        <v>669180000</v>
      </c>
      <c r="G357" s="10">
        <v>669180000</v>
      </c>
      <c r="H357" s="10">
        <v>653325000</v>
      </c>
      <c r="I357" s="22">
        <f>H357/G357</f>
        <v>0.97630682327624851</v>
      </c>
      <c r="J357" s="8">
        <f>F357-H357</f>
        <v>15855000</v>
      </c>
      <c r="K357" s="839" t="s">
        <v>890</v>
      </c>
      <c r="L357" s="755" t="s">
        <v>891</v>
      </c>
      <c r="M357" s="38"/>
      <c r="N357" s="10"/>
      <c r="O357" s="77"/>
      <c r="P357" s="77"/>
      <c r="Q357" s="78"/>
      <c r="R357" s="969"/>
      <c r="S357" s="840"/>
      <c r="T357" s="97"/>
      <c r="U357" s="23"/>
      <c r="V357" s="98"/>
      <c r="W357" s="99"/>
      <c r="X357" s="23"/>
      <c r="Y357" s="107">
        <f>5500000+72600000+72600000+960000+39600000+105600000+300000+4000000+6000000+600000+11250000+120000000+2550000+1500000+15000000+60000000+1260000+1500000+15000000+60000000+1260000+1500000+15000000+40000000+600000+6000000+9000000</f>
        <v>669180000</v>
      </c>
      <c r="Z357" s="23"/>
      <c r="AA357" s="98"/>
      <c r="AB357" s="915"/>
      <c r="AC357" s="916"/>
      <c r="AD357" s="931">
        <v>1</v>
      </c>
      <c r="AE357" s="918">
        <v>349</v>
      </c>
      <c r="AF357" s="918"/>
      <c r="AG357" s="919"/>
      <c r="AH357" s="919"/>
      <c r="AI357" s="919"/>
      <c r="AJ357" s="919"/>
      <c r="AK357" s="919"/>
      <c r="AL357" s="919"/>
      <c r="AM357" s="913"/>
      <c r="AN357" s="913"/>
      <c r="AO357" s="913"/>
      <c r="AP357" s="96"/>
      <c r="AQ357" s="96"/>
      <c r="AR357" s="96"/>
      <c r="AS357" s="96">
        <v>1</v>
      </c>
      <c r="AT357" s="96"/>
      <c r="AU357" s="96"/>
      <c r="AV357" s="96"/>
      <c r="AW357" s="137"/>
    </row>
    <row r="358" spans="1:49">
      <c r="A358" s="33"/>
      <c r="B358" s="34"/>
      <c r="C358" s="34"/>
      <c r="D358" s="34"/>
      <c r="E358" s="54"/>
      <c r="F358" s="201"/>
      <c r="G358" s="9"/>
      <c r="H358" s="9"/>
      <c r="I358" s="151"/>
      <c r="J358" s="9"/>
      <c r="K358" s="533"/>
      <c r="L358" s="37"/>
      <c r="M358" s="37"/>
      <c r="N358" s="9"/>
      <c r="O358" s="170"/>
      <c r="P358" s="170"/>
      <c r="Q358" s="171"/>
      <c r="R358" s="972"/>
      <c r="S358" s="251"/>
      <c r="T358" s="155"/>
      <c r="U358" s="159"/>
      <c r="V358" s="157"/>
      <c r="W358" s="158"/>
      <c r="X358" s="159"/>
      <c r="Y358" s="11"/>
      <c r="Z358" s="159"/>
      <c r="AA358" s="157"/>
      <c r="AB358" s="932"/>
      <c r="AC358" s="933"/>
      <c r="AD358" s="934"/>
      <c r="AE358" s="918">
        <v>350</v>
      </c>
      <c r="AG358" s="919"/>
      <c r="AH358" s="919"/>
      <c r="AI358" s="919"/>
      <c r="AJ358" s="919"/>
      <c r="AK358" s="919"/>
      <c r="AL358" s="919"/>
      <c r="AM358" s="913"/>
      <c r="AN358" s="913"/>
      <c r="AO358" s="913"/>
      <c r="AP358" s="96"/>
      <c r="AQ358" s="96"/>
      <c r="AR358" s="96"/>
      <c r="AS358" s="96"/>
      <c r="AT358" s="96"/>
      <c r="AU358" s="96"/>
      <c r="AV358" s="905"/>
      <c r="AW358" s="848"/>
    </row>
    <row r="359" spans="1:49" s="182" customFormat="1">
      <c r="A359" s="4" t="s">
        <v>1026</v>
      </c>
      <c r="B359" s="52"/>
      <c r="C359" s="52"/>
      <c r="D359" s="52"/>
      <c r="E359" s="53"/>
      <c r="F359" s="173"/>
      <c r="G359" s="174"/>
      <c r="H359" s="174"/>
      <c r="I359" s="175"/>
      <c r="J359" s="174"/>
      <c r="K359" s="534"/>
      <c r="L359" s="176"/>
      <c r="M359" s="176"/>
      <c r="N359" s="174"/>
      <c r="O359" s="177"/>
      <c r="P359" s="177"/>
      <c r="Q359" s="178"/>
      <c r="R359" s="974"/>
      <c r="S359" s="252"/>
      <c r="T359" s="155"/>
      <c r="U359" s="179"/>
      <c r="V359" s="157"/>
      <c r="W359" s="158"/>
      <c r="X359" s="180"/>
      <c r="Y359" s="181"/>
      <c r="Z359" s="179"/>
      <c r="AA359" s="157"/>
      <c r="AB359" s="932"/>
      <c r="AC359" s="936"/>
      <c r="AD359" s="937"/>
      <c r="AE359" s="918">
        <v>351</v>
      </c>
      <c r="AF359" s="911"/>
      <c r="AG359" s="913"/>
      <c r="AH359" s="913"/>
      <c r="AI359" s="913"/>
      <c r="AJ359" s="913"/>
      <c r="AK359" s="913"/>
      <c r="AL359" s="913"/>
      <c r="AM359" s="913"/>
      <c r="AN359" s="913"/>
      <c r="AO359" s="913"/>
      <c r="AP359" s="96"/>
      <c r="AQ359" s="96"/>
      <c r="AR359" s="96"/>
      <c r="AS359" s="96"/>
      <c r="AT359" s="96"/>
      <c r="AU359" s="96"/>
      <c r="AV359" s="905"/>
      <c r="AW359" s="905"/>
    </row>
    <row r="360" spans="1:49">
      <c r="A360" s="33" t="s">
        <v>246</v>
      </c>
      <c r="B360" s="34"/>
      <c r="C360" s="34"/>
      <c r="D360" s="34"/>
      <c r="E360" s="54"/>
      <c r="F360" s="201"/>
      <c r="G360" s="9"/>
      <c r="H360" s="9"/>
      <c r="I360" s="151"/>
      <c r="J360" s="9"/>
      <c r="K360" s="533"/>
      <c r="L360" s="37"/>
      <c r="M360" s="37"/>
      <c r="N360" s="9"/>
      <c r="O360" s="170"/>
      <c r="P360" s="170"/>
      <c r="Q360" s="171"/>
      <c r="R360" s="972"/>
      <c r="S360" s="251"/>
      <c r="T360" s="155"/>
      <c r="U360" s="172"/>
      <c r="V360" s="157"/>
      <c r="W360" s="158"/>
      <c r="X360" s="159"/>
      <c r="Y360" s="11"/>
      <c r="Z360" s="172"/>
      <c r="AA360" s="157"/>
      <c r="AB360" s="932"/>
      <c r="AC360" s="933"/>
      <c r="AD360" s="934"/>
      <c r="AE360" s="918">
        <v>352</v>
      </c>
      <c r="AG360" s="919"/>
      <c r="AH360" s="919"/>
      <c r="AI360" s="919"/>
      <c r="AJ360" s="919"/>
      <c r="AK360" s="919"/>
      <c r="AL360" s="919"/>
      <c r="AM360" s="913"/>
      <c r="AN360" s="913"/>
      <c r="AO360" s="913"/>
      <c r="AP360" s="96"/>
      <c r="AQ360" s="96"/>
      <c r="AR360" s="96"/>
      <c r="AS360" s="96"/>
      <c r="AT360" s="96"/>
      <c r="AU360" s="96"/>
      <c r="AV360" s="905"/>
      <c r="AW360" s="848"/>
    </row>
    <row r="361" spans="1:49" s="100" customFormat="1" ht="31.5" customHeight="1">
      <c r="A361" s="42"/>
      <c r="B361" s="1042" t="s">
        <v>247</v>
      </c>
      <c r="C361" s="1042"/>
      <c r="D361" s="1042"/>
      <c r="E361" s="1043"/>
      <c r="F361" s="10">
        <v>170000000</v>
      </c>
      <c r="G361" s="10">
        <v>169994000</v>
      </c>
      <c r="H361" s="10">
        <v>136004000</v>
      </c>
      <c r="I361" s="22">
        <f>H361/G361</f>
        <v>0.80005176653293641</v>
      </c>
      <c r="J361" s="8">
        <f>F361-H361</f>
        <v>33996000</v>
      </c>
      <c r="K361" s="255" t="s">
        <v>634</v>
      </c>
      <c r="L361" s="38"/>
      <c r="M361" s="38"/>
      <c r="N361" s="10"/>
      <c r="O361" s="77"/>
      <c r="P361" s="77"/>
      <c r="Q361" s="78"/>
      <c r="R361" s="969"/>
      <c r="S361" s="238"/>
      <c r="T361" s="97"/>
      <c r="U361" s="107"/>
      <c r="V361" s="101">
        <v>170000000</v>
      </c>
      <c r="W361" s="99"/>
      <c r="X361" s="119"/>
      <c r="Y361" s="16"/>
      <c r="Z361" s="107"/>
      <c r="AA361" s="101">
        <v>1</v>
      </c>
      <c r="AB361" s="915"/>
      <c r="AC361" s="930"/>
      <c r="AD361" s="917"/>
      <c r="AE361" s="918">
        <v>353</v>
      </c>
      <c r="AF361" s="918"/>
      <c r="AG361" s="919"/>
      <c r="AH361" s="919"/>
      <c r="AI361" s="919"/>
      <c r="AJ361" s="919">
        <v>1</v>
      </c>
      <c r="AK361" s="919"/>
      <c r="AL361" s="919"/>
      <c r="AM361" s="913"/>
      <c r="AN361" s="913"/>
      <c r="AO361" s="913"/>
      <c r="AP361" s="96"/>
      <c r="AQ361" s="96"/>
      <c r="AR361" s="96"/>
      <c r="AS361" s="96"/>
      <c r="AT361" s="96"/>
      <c r="AU361" s="96"/>
      <c r="AV361" s="96"/>
      <c r="AW361" s="137"/>
    </row>
    <row r="362" spans="1:49">
      <c r="A362" s="59"/>
      <c r="B362" s="60"/>
      <c r="C362" s="60"/>
      <c r="D362" s="60"/>
      <c r="E362" s="61"/>
      <c r="F362" s="212"/>
      <c r="G362" s="213"/>
      <c r="H362" s="213"/>
      <c r="I362" s="214"/>
      <c r="J362" s="213"/>
      <c r="K362" s="536"/>
      <c r="L362" s="215"/>
      <c r="M362" s="215"/>
      <c r="N362" s="213"/>
      <c r="O362" s="216"/>
      <c r="P362" s="216"/>
      <c r="Q362" s="217"/>
      <c r="R362" s="976"/>
      <c r="S362" s="256"/>
      <c r="T362" s="155"/>
      <c r="U362" s="159"/>
      <c r="V362" s="157"/>
      <c r="W362" s="158"/>
      <c r="X362" s="159"/>
      <c r="Y362" s="11"/>
      <c r="Z362" s="159"/>
      <c r="AA362" s="157"/>
      <c r="AB362" s="932"/>
      <c r="AC362" s="933"/>
      <c r="AD362" s="934"/>
      <c r="AE362" s="918">
        <v>354</v>
      </c>
      <c r="AG362" s="919"/>
      <c r="AH362" s="919"/>
      <c r="AI362" s="919"/>
      <c r="AJ362" s="919"/>
      <c r="AK362" s="919"/>
      <c r="AL362" s="919"/>
      <c r="AM362" s="913"/>
      <c r="AN362" s="913"/>
      <c r="AO362" s="913"/>
      <c r="AP362" s="96"/>
      <c r="AQ362" s="96"/>
      <c r="AR362" s="96"/>
      <c r="AS362" s="96"/>
      <c r="AT362" s="96"/>
      <c r="AU362" s="96"/>
      <c r="AV362" s="905"/>
      <c r="AW362" s="848"/>
    </row>
    <row r="363" spans="1:49">
      <c r="A363" s="62"/>
      <c r="B363" s="63"/>
      <c r="C363" s="63"/>
      <c r="D363" s="63"/>
      <c r="E363" s="64"/>
      <c r="F363" s="218">
        <f>SUM(F7:F362)</f>
        <v>222079972150</v>
      </c>
      <c r="G363" s="219"/>
      <c r="H363" s="219"/>
      <c r="I363" s="220"/>
      <c r="J363" s="218">
        <f>SUM(J7:J362)</f>
        <v>14718391699</v>
      </c>
      <c r="K363" s="537"/>
      <c r="L363" s="221"/>
      <c r="M363" s="221"/>
      <c r="N363" s="219"/>
      <c r="O363" s="222"/>
      <c r="P363" s="222"/>
      <c r="Q363" s="223"/>
      <c r="R363" s="223"/>
      <c r="S363" s="257"/>
      <c r="T363" s="224">
        <f t="shared" ref="T363:AD363" si="21">SUM(T7:T362)</f>
        <v>87</v>
      </c>
      <c r="U363" s="224">
        <f t="shared" si="21"/>
        <v>201505063450</v>
      </c>
      <c r="V363" s="225">
        <f t="shared" si="21"/>
        <v>3059985000</v>
      </c>
      <c r="W363" s="226">
        <f t="shared" si="21"/>
        <v>2390752800</v>
      </c>
      <c r="X363" s="224">
        <f t="shared" si="21"/>
        <v>7857250000</v>
      </c>
      <c r="Y363" s="224">
        <f t="shared" si="21"/>
        <v>6661121900</v>
      </c>
      <c r="Z363" s="224">
        <f>SUM(Z6:Z362)/2</f>
        <v>108</v>
      </c>
      <c r="AA363" s="225">
        <f>SUM(AA7:AA362)</f>
        <v>21</v>
      </c>
      <c r="AB363" s="944">
        <f t="shared" si="21"/>
        <v>17</v>
      </c>
      <c r="AC363" s="945">
        <f t="shared" si="21"/>
        <v>7</v>
      </c>
      <c r="AD363" s="945">
        <f t="shared" si="21"/>
        <v>4</v>
      </c>
      <c r="AG363" s="919"/>
      <c r="AH363" s="919"/>
      <c r="AI363" s="919"/>
      <c r="AJ363" s="919"/>
      <c r="AK363" s="919"/>
      <c r="AL363" s="919"/>
      <c r="AM363" s="913"/>
      <c r="AN363" s="913"/>
      <c r="AO363" s="913"/>
      <c r="AP363" s="96"/>
      <c r="AQ363" s="96"/>
      <c r="AR363" s="96"/>
      <c r="AS363" s="96"/>
      <c r="AT363" s="96"/>
      <c r="AU363" s="96"/>
      <c r="AV363" s="905"/>
      <c r="AW363" s="848"/>
    </row>
    <row r="364" spans="1:49">
      <c r="AG364" s="946">
        <f>SUM(AG8:AG363)</f>
        <v>84</v>
      </c>
      <c r="AH364" s="946">
        <f t="shared" ref="AH364:AU364" si="22">SUM(AH8:AH363)</f>
        <v>16</v>
      </c>
      <c r="AI364" s="946">
        <f t="shared" si="22"/>
        <v>8</v>
      </c>
      <c r="AJ364" s="946">
        <f t="shared" si="22"/>
        <v>20</v>
      </c>
      <c r="AK364" s="946">
        <f t="shared" si="22"/>
        <v>1</v>
      </c>
      <c r="AL364" s="946">
        <f t="shared" si="22"/>
        <v>0</v>
      </c>
      <c r="AM364" s="947">
        <f t="shared" si="22"/>
        <v>11</v>
      </c>
      <c r="AN364" s="947">
        <f t="shared" si="22"/>
        <v>4</v>
      </c>
      <c r="AO364" s="947">
        <f t="shared" si="22"/>
        <v>2</v>
      </c>
      <c r="AP364" s="908">
        <f t="shared" si="22"/>
        <v>6</v>
      </c>
      <c r="AQ364" s="908">
        <f t="shared" si="22"/>
        <v>1</v>
      </c>
      <c r="AR364" s="908">
        <f t="shared" si="22"/>
        <v>0</v>
      </c>
      <c r="AS364" s="908">
        <f t="shared" si="22"/>
        <v>3</v>
      </c>
      <c r="AT364" s="908">
        <f t="shared" si="22"/>
        <v>0</v>
      </c>
      <c r="AU364" s="908">
        <f t="shared" si="22"/>
        <v>1</v>
      </c>
      <c r="AV364" s="905"/>
      <c r="AW364" s="848"/>
    </row>
    <row r="365" spans="1:49">
      <c r="F365" s="227"/>
      <c r="G365" s="227"/>
      <c r="H365" s="227"/>
      <c r="I365" s="228"/>
      <c r="J365" s="227"/>
      <c r="K365" s="538"/>
      <c r="L365" s="229"/>
      <c r="M365" s="229"/>
      <c r="N365" s="227"/>
      <c r="O365" s="230"/>
      <c r="P365" s="230"/>
      <c r="Q365" s="231"/>
      <c r="R365" s="231"/>
      <c r="S365" s="258"/>
      <c r="U365" s="227">
        <f>SUM(U363:Y363)</f>
        <v>221474173150</v>
      </c>
      <c r="AD365" s="948">
        <f>SUM(Z363:AD363)</f>
        <v>157</v>
      </c>
      <c r="AG365" s="910"/>
      <c r="AH365" s="910"/>
      <c r="AI365" s="910"/>
      <c r="AJ365" s="910"/>
      <c r="AK365" s="910"/>
      <c r="AL365" s="910"/>
      <c r="AM365" s="935"/>
      <c r="AN365" s="935"/>
      <c r="AO365" s="935"/>
      <c r="AP365" s="905"/>
      <c r="AQ365" s="905"/>
      <c r="AR365" s="905"/>
      <c r="AS365" s="905"/>
      <c r="AT365" s="905"/>
      <c r="AU365" s="905"/>
      <c r="AV365" s="905"/>
      <c r="AW365" s="848"/>
    </row>
    <row r="366" spans="1:49">
      <c r="U366" s="227">
        <f>F363-U365</f>
        <v>605799000</v>
      </c>
    </row>
  </sheetData>
  <mergeCells count="148">
    <mergeCell ref="Z3:AD3"/>
    <mergeCell ref="B361:E361"/>
    <mergeCell ref="B317:E317"/>
    <mergeCell ref="B318:E318"/>
    <mergeCell ref="B319:E319"/>
    <mergeCell ref="B320:E320"/>
    <mergeCell ref="A2:S2"/>
    <mergeCell ref="B227:E227"/>
    <mergeCell ref="B229:E229"/>
    <mergeCell ref="B312:E312"/>
    <mergeCell ref="B313:E313"/>
    <mergeCell ref="B314:E314"/>
    <mergeCell ref="B315:E315"/>
    <mergeCell ref="B316:E316"/>
    <mergeCell ref="B348:E348"/>
    <mergeCell ref="B270:E270"/>
    <mergeCell ref="B223:E223"/>
    <mergeCell ref="B226:E226"/>
    <mergeCell ref="B230:E230"/>
    <mergeCell ref="B266:E266"/>
    <mergeCell ref="B215:E215"/>
    <mergeCell ref="B218:E218"/>
    <mergeCell ref="B219:E219"/>
    <mergeCell ref="B222:E222"/>
    <mergeCell ref="B214:E214"/>
    <mergeCell ref="B210:E210"/>
    <mergeCell ref="B211:E211"/>
    <mergeCell ref="B206:E206"/>
    <mergeCell ref="B208:E208"/>
    <mergeCell ref="B202:E202"/>
    <mergeCell ref="B203:E203"/>
    <mergeCell ref="B196:E196"/>
    <mergeCell ref="B197:E197"/>
    <mergeCell ref="B200:E200"/>
    <mergeCell ref="A195:E195"/>
    <mergeCell ref="A192:E192"/>
    <mergeCell ref="B193:E193"/>
    <mergeCell ref="B194:E194"/>
    <mergeCell ref="A188:E188"/>
    <mergeCell ref="B189:E189"/>
    <mergeCell ref="B190:E190"/>
    <mergeCell ref="B191:E191"/>
    <mergeCell ref="B184:E184"/>
    <mergeCell ref="B185:E185"/>
    <mergeCell ref="B186:E186"/>
    <mergeCell ref="B187:E187"/>
    <mergeCell ref="B181:E181"/>
    <mergeCell ref="B182:E182"/>
    <mergeCell ref="B178:E178"/>
    <mergeCell ref="B180:E180"/>
    <mergeCell ref="B174:E174"/>
    <mergeCell ref="B176:E176"/>
    <mergeCell ref="B170:E170"/>
    <mergeCell ref="B171:E171"/>
    <mergeCell ref="B172:E172"/>
    <mergeCell ref="B173:E173"/>
    <mergeCell ref="B167:E167"/>
    <mergeCell ref="B169:E169"/>
    <mergeCell ref="B163:E163"/>
    <mergeCell ref="B165:E165"/>
    <mergeCell ref="B159:E159"/>
    <mergeCell ref="B161:E161"/>
    <mergeCell ref="B155:E155"/>
    <mergeCell ref="B157:E157"/>
    <mergeCell ref="B151:E151"/>
    <mergeCell ref="B153:E153"/>
    <mergeCell ref="B146:E146"/>
    <mergeCell ref="B147:E147"/>
    <mergeCell ref="B148:E148"/>
    <mergeCell ref="B142:E142"/>
    <mergeCell ref="B144:E144"/>
    <mergeCell ref="B138:E138"/>
    <mergeCell ref="B140:E140"/>
    <mergeCell ref="B134:E134"/>
    <mergeCell ref="B136:E136"/>
    <mergeCell ref="B130:E130"/>
    <mergeCell ref="B132:E132"/>
    <mergeCell ref="B124:E124"/>
    <mergeCell ref="B125:E125"/>
    <mergeCell ref="B126:E126"/>
    <mergeCell ref="B128:E128"/>
    <mergeCell ref="B117:E117"/>
    <mergeCell ref="B118:E118"/>
    <mergeCell ref="B121:E121"/>
    <mergeCell ref="B122:E122"/>
    <mergeCell ref="B105:E105"/>
    <mergeCell ref="B111:E111"/>
    <mergeCell ref="B112:E112"/>
    <mergeCell ref="B113:E113"/>
    <mergeCell ref="A101:E101"/>
    <mergeCell ref="B102:E102"/>
    <mergeCell ref="B103:E103"/>
    <mergeCell ref="B104:E104"/>
    <mergeCell ref="B93:E93"/>
    <mergeCell ref="B94:E94"/>
    <mergeCell ref="B96:E96"/>
    <mergeCell ref="B97:E97"/>
    <mergeCell ref="B100:E100"/>
    <mergeCell ref="B99:E99"/>
    <mergeCell ref="B87:E87"/>
    <mergeCell ref="B88:E88"/>
    <mergeCell ref="B90:E90"/>
    <mergeCell ref="B91:E91"/>
    <mergeCell ref="B84:E84"/>
    <mergeCell ref="B81:E81"/>
    <mergeCell ref="B83:E83"/>
    <mergeCell ref="B75:E75"/>
    <mergeCell ref="B76:E76"/>
    <mergeCell ref="B78:E78"/>
    <mergeCell ref="B79:E79"/>
    <mergeCell ref="B20:E20"/>
    <mergeCell ref="B23:E23"/>
    <mergeCell ref="B11:E11"/>
    <mergeCell ref="B12:E12"/>
    <mergeCell ref="B26:E26"/>
    <mergeCell ref="B66:E66"/>
    <mergeCell ref="B67:E67"/>
    <mergeCell ref="B64:E64"/>
    <mergeCell ref="B44:E44"/>
    <mergeCell ref="B45:E45"/>
    <mergeCell ref="B47:E47"/>
    <mergeCell ref="B48:E48"/>
    <mergeCell ref="B49:E49"/>
    <mergeCell ref="A50:E50"/>
    <mergeCell ref="C349:D349"/>
    <mergeCell ref="C350:E350"/>
    <mergeCell ref="AG4:AI4"/>
    <mergeCell ref="AJ4:AL4"/>
    <mergeCell ref="AM4:AO4"/>
    <mergeCell ref="AP4:AR4"/>
    <mergeCell ref="AS4:AU4"/>
    <mergeCell ref="T4:T5"/>
    <mergeCell ref="B8:E8"/>
    <mergeCell ref="B9:E9"/>
    <mergeCell ref="B10:E10"/>
    <mergeCell ref="I4:I5"/>
    <mergeCell ref="J4:J5"/>
    <mergeCell ref="K4:P4"/>
    <mergeCell ref="Q4:R4"/>
    <mergeCell ref="S4:S5"/>
    <mergeCell ref="A4:E5"/>
    <mergeCell ref="G4:G5"/>
    <mergeCell ref="H4:H5"/>
    <mergeCell ref="B24:E24"/>
    <mergeCell ref="B25:E25"/>
    <mergeCell ref="B27:E27"/>
    <mergeCell ref="B41:E41"/>
    <mergeCell ref="B17:E17"/>
  </mergeCells>
  <pageMargins left="0.55118110236220474" right="0.43307086614173229" top="0.43307086614173229" bottom="0.55118110236220474" header="0.31496062992125984" footer="0.31496062992125984"/>
  <pageSetup paperSize="5" scale="70" orientation="landscape" horizontalDpi="4294967292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2:AI913"/>
  <sheetViews>
    <sheetView view="pageBreakPreview" topLeftCell="A4" zoomScale="70" zoomScaleNormal="85" zoomScaleSheetLayoutView="70" workbookViewId="0">
      <pane ySplit="810" topLeftCell="A879" activePane="bottomLeft"/>
      <selection activeCell="L5" sqref="L1:M1048576"/>
      <selection pane="bottomLeft" activeCell="G882" sqref="G882"/>
    </sheetView>
  </sheetViews>
  <sheetFormatPr defaultRowHeight="15"/>
  <cols>
    <col min="1" max="1" width="5.140625" style="274" customWidth="1"/>
    <col min="2" max="2" width="3.5703125" style="274" customWidth="1"/>
    <col min="3" max="4" width="9.140625" style="274"/>
    <col min="5" max="5" width="51.28515625" style="274" customWidth="1"/>
    <col min="6" max="6" width="18.85546875" style="359" customWidth="1"/>
    <col min="7" max="8" width="18.5703125" style="359" customWidth="1"/>
    <col min="9" max="9" width="9.42578125" style="373" hidden="1" customWidth="1"/>
    <col min="10" max="10" width="18.5703125" style="359" hidden="1" customWidth="1"/>
    <col min="11" max="11" width="19.5703125" style="498" customWidth="1"/>
    <col min="12" max="13" width="18.5703125" style="498" hidden="1" customWidth="1"/>
    <col min="14" max="14" width="9" style="359" customWidth="1"/>
    <col min="15" max="16" width="9" style="374" customWidth="1"/>
    <col min="17" max="18" width="9.7109375" style="375" customWidth="1"/>
    <col min="19" max="19" width="21" style="359" customWidth="1"/>
    <col min="20" max="21" width="9.140625" style="274"/>
    <col min="22" max="26" width="15.140625" style="274" customWidth="1"/>
    <col min="27" max="27" width="15.140625" style="275" customWidth="1"/>
    <col min="28" max="31" width="15.140625" style="274" customWidth="1"/>
    <col min="32" max="16384" width="9.140625" style="274"/>
  </cols>
  <sheetData>
    <row r="2" spans="1:31">
      <c r="A2" s="1070" t="s">
        <v>906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4" spans="1:31" ht="19.5" customHeight="1">
      <c r="A4" s="1086" t="s">
        <v>82</v>
      </c>
      <c r="B4" s="1086"/>
      <c r="C4" s="1086"/>
      <c r="D4" s="1086"/>
      <c r="E4" s="1086"/>
      <c r="F4" s="432" t="s">
        <v>405</v>
      </c>
      <c r="G4" s="1080" t="s">
        <v>410</v>
      </c>
      <c r="H4" s="1080" t="s">
        <v>411</v>
      </c>
      <c r="I4" s="1079" t="s">
        <v>412</v>
      </c>
      <c r="J4" s="1080" t="s">
        <v>413</v>
      </c>
      <c r="K4" s="1081" t="s">
        <v>414</v>
      </c>
      <c r="L4" s="1082"/>
      <c r="M4" s="1082"/>
      <c r="N4" s="1082"/>
      <c r="O4" s="1082"/>
      <c r="P4" s="1083"/>
      <c r="Q4" s="1084" t="s">
        <v>443</v>
      </c>
      <c r="R4" s="1085"/>
      <c r="S4" s="1080" t="s">
        <v>444</v>
      </c>
      <c r="V4" s="388" t="s">
        <v>7</v>
      </c>
      <c r="W4" s="388" t="s">
        <v>6</v>
      </c>
      <c r="X4" s="388" t="s">
        <v>8</v>
      </c>
      <c r="Y4" s="388" t="s">
        <v>676</v>
      </c>
      <c r="Z4" s="388" t="s">
        <v>688</v>
      </c>
      <c r="AA4" s="417" t="s">
        <v>7</v>
      </c>
      <c r="AB4" s="388" t="s">
        <v>6</v>
      </c>
      <c r="AC4" s="388" t="s">
        <v>8</v>
      </c>
      <c r="AD4" s="388" t="s">
        <v>676</v>
      </c>
      <c r="AE4" s="388" t="s">
        <v>688</v>
      </c>
    </row>
    <row r="5" spans="1:31" ht="23.25" customHeight="1">
      <c r="A5" s="1087"/>
      <c r="B5" s="1087"/>
      <c r="C5" s="1087"/>
      <c r="D5" s="1087"/>
      <c r="E5" s="1087"/>
      <c r="F5" s="432" t="s">
        <v>687</v>
      </c>
      <c r="G5" s="1080"/>
      <c r="H5" s="1080"/>
      <c r="I5" s="1079"/>
      <c r="J5" s="1080"/>
      <c r="K5" s="432" t="s">
        <v>415</v>
      </c>
      <c r="L5" s="432" t="s">
        <v>445</v>
      </c>
      <c r="M5" s="432" t="s">
        <v>422</v>
      </c>
      <c r="N5" s="433" t="s">
        <v>416</v>
      </c>
      <c r="O5" s="434" t="s">
        <v>440</v>
      </c>
      <c r="P5" s="434" t="s">
        <v>441</v>
      </c>
      <c r="Q5" s="435" t="s">
        <v>750</v>
      </c>
      <c r="R5" s="435" t="s">
        <v>442</v>
      </c>
      <c r="S5" s="1080"/>
    </row>
    <row r="6" spans="1:31" s="443" customFormat="1">
      <c r="A6" s="436" t="s">
        <v>3</v>
      </c>
      <c r="B6" s="437"/>
      <c r="C6" s="437"/>
      <c r="D6" s="437"/>
      <c r="E6" s="438"/>
      <c r="F6" s="439"/>
      <c r="G6" s="440"/>
      <c r="H6" s="439"/>
      <c r="I6" s="441"/>
      <c r="J6" s="439"/>
      <c r="K6" s="482"/>
      <c r="L6" s="482"/>
      <c r="M6" s="482"/>
      <c r="N6" s="439"/>
      <c r="O6" s="795"/>
      <c r="P6" s="795"/>
      <c r="Q6" s="442"/>
      <c r="R6" s="442"/>
      <c r="S6" s="439"/>
      <c r="V6" s="444"/>
      <c r="W6" s="445"/>
      <c r="X6" s="445"/>
      <c r="Y6" s="445"/>
      <c r="AA6" s="444"/>
      <c r="AB6" s="445"/>
      <c r="AC6" s="445"/>
      <c r="AD6" s="445"/>
    </row>
    <row r="7" spans="1:31" hidden="1">
      <c r="A7" s="277" t="s">
        <v>39</v>
      </c>
      <c r="B7" s="278"/>
      <c r="C7" s="278"/>
      <c r="D7" s="278"/>
      <c r="E7" s="279"/>
      <c r="F7" s="233"/>
      <c r="G7" s="276"/>
      <c r="H7" s="233"/>
      <c r="I7" s="294"/>
      <c r="J7" s="233"/>
      <c r="K7" s="365"/>
      <c r="L7" s="365"/>
      <c r="M7" s="365"/>
      <c r="N7" s="233"/>
      <c r="O7" s="796"/>
      <c r="P7" s="796"/>
      <c r="Q7" s="295"/>
      <c r="R7" s="295"/>
      <c r="S7" s="233"/>
      <c r="V7" s="391"/>
      <c r="W7" s="364"/>
      <c r="X7" s="364"/>
      <c r="Y7" s="364"/>
      <c r="AA7" s="390"/>
      <c r="AB7" s="364"/>
      <c r="AC7" s="364"/>
      <c r="AD7" s="364"/>
    </row>
    <row r="8" spans="1:31" hidden="1">
      <c r="A8" s="277"/>
      <c r="B8" s="278" t="s">
        <v>36</v>
      </c>
      <c r="C8" s="278"/>
      <c r="D8" s="278"/>
      <c r="E8" s="279"/>
      <c r="F8" s="233"/>
      <c r="G8" s="276"/>
      <c r="H8" s="233"/>
      <c r="I8" s="294"/>
      <c r="J8" s="233"/>
      <c r="K8" s="365"/>
      <c r="L8" s="365"/>
      <c r="M8" s="365"/>
      <c r="N8" s="233"/>
      <c r="O8" s="796"/>
      <c r="P8" s="796"/>
      <c r="Q8" s="295"/>
      <c r="R8" s="295"/>
      <c r="S8" s="233"/>
      <c r="V8" s="391"/>
      <c r="W8" s="364"/>
      <c r="X8" s="364"/>
      <c r="Y8" s="364"/>
      <c r="AA8" s="390"/>
      <c r="AB8" s="364"/>
      <c r="AC8" s="364"/>
      <c r="AD8" s="364"/>
    </row>
    <row r="9" spans="1:31" hidden="1">
      <c r="A9" s="277"/>
      <c r="B9" s="278" t="s">
        <v>37</v>
      </c>
      <c r="C9" s="278"/>
      <c r="D9" s="278"/>
      <c r="E9" s="279"/>
      <c r="F9" s="233">
        <v>60010000</v>
      </c>
      <c r="G9" s="276"/>
      <c r="H9" s="233"/>
      <c r="I9" s="294"/>
      <c r="J9" s="233"/>
      <c r="K9" s="365"/>
      <c r="L9" s="365"/>
      <c r="M9" s="365"/>
      <c r="N9" s="233"/>
      <c r="O9" s="796"/>
      <c r="P9" s="796"/>
      <c r="Q9" s="295"/>
      <c r="R9" s="295"/>
      <c r="S9" s="233"/>
      <c r="V9" s="364"/>
      <c r="W9" s="364"/>
      <c r="X9" s="364"/>
      <c r="Y9" s="391">
        <v>60010000</v>
      </c>
      <c r="AA9" s="327"/>
      <c r="AB9" s="364"/>
      <c r="AC9" s="364"/>
      <c r="AD9" s="391">
        <v>1</v>
      </c>
    </row>
    <row r="10" spans="1:31" hidden="1">
      <c r="A10" s="277" t="s">
        <v>35</v>
      </c>
      <c r="B10" s="278"/>
      <c r="C10" s="278"/>
      <c r="D10" s="278"/>
      <c r="E10" s="279"/>
      <c r="F10" s="233"/>
      <c r="G10" s="276"/>
      <c r="H10" s="233"/>
      <c r="I10" s="294"/>
      <c r="J10" s="233"/>
      <c r="K10" s="365"/>
      <c r="L10" s="365"/>
      <c r="M10" s="365"/>
      <c r="N10" s="233"/>
      <c r="O10" s="796"/>
      <c r="P10" s="796"/>
      <c r="Q10" s="295"/>
      <c r="R10" s="295"/>
      <c r="S10" s="233"/>
      <c r="V10" s="391"/>
      <c r="W10" s="364"/>
      <c r="X10" s="364"/>
      <c r="Y10" s="364"/>
      <c r="AA10" s="390"/>
      <c r="AB10" s="364"/>
      <c r="AC10" s="364"/>
      <c r="AD10" s="364"/>
    </row>
    <row r="11" spans="1:31" hidden="1">
      <c r="A11" s="277"/>
      <c r="B11" s="278" t="s">
        <v>36</v>
      </c>
      <c r="C11" s="278"/>
      <c r="D11" s="278"/>
      <c r="E11" s="279"/>
      <c r="F11" s="233"/>
      <c r="G11" s="276"/>
      <c r="H11" s="233"/>
      <c r="I11" s="294"/>
      <c r="J11" s="233"/>
      <c r="K11" s="365"/>
      <c r="L11" s="365"/>
      <c r="M11" s="365"/>
      <c r="N11" s="233"/>
      <c r="O11" s="796"/>
      <c r="P11" s="796"/>
      <c r="Q11" s="295"/>
      <c r="R11" s="295"/>
      <c r="S11" s="233"/>
      <c r="V11" s="391"/>
      <c r="W11" s="364"/>
      <c r="X11" s="364"/>
      <c r="Y11" s="364"/>
      <c r="AA11" s="390"/>
      <c r="AB11" s="364"/>
      <c r="AC11" s="364"/>
      <c r="AD11" s="364"/>
    </row>
    <row r="12" spans="1:31" hidden="1">
      <c r="A12" s="277"/>
      <c r="B12" s="278" t="s">
        <v>37</v>
      </c>
      <c r="C12" s="278"/>
      <c r="D12" s="278"/>
      <c r="E12" s="279"/>
      <c r="F12" s="233">
        <v>45032000</v>
      </c>
      <c r="G12" s="276"/>
      <c r="H12" s="233"/>
      <c r="I12" s="294"/>
      <c r="J12" s="233"/>
      <c r="K12" s="365"/>
      <c r="L12" s="365"/>
      <c r="M12" s="365"/>
      <c r="N12" s="233"/>
      <c r="O12" s="796"/>
      <c r="P12" s="796"/>
      <c r="Q12" s="295"/>
      <c r="R12" s="295"/>
      <c r="S12" s="233"/>
      <c r="V12" s="364"/>
      <c r="W12" s="364"/>
      <c r="X12" s="364"/>
      <c r="Y12" s="391">
        <v>45032000</v>
      </c>
      <c r="AA12" s="327"/>
      <c r="AB12" s="364"/>
      <c r="AC12" s="364"/>
      <c r="AD12" s="391">
        <v>1</v>
      </c>
    </row>
    <row r="13" spans="1:31" hidden="1">
      <c r="A13" s="277" t="s">
        <v>38</v>
      </c>
      <c r="B13" s="278"/>
      <c r="C13" s="278"/>
      <c r="D13" s="278"/>
      <c r="E13" s="279"/>
      <c r="F13" s="233"/>
      <c r="G13" s="276"/>
      <c r="H13" s="233"/>
      <c r="I13" s="294"/>
      <c r="J13" s="233"/>
      <c r="K13" s="365"/>
      <c r="L13" s="365"/>
      <c r="M13" s="365"/>
      <c r="N13" s="233"/>
      <c r="O13" s="796"/>
      <c r="P13" s="796"/>
      <c r="Q13" s="295"/>
      <c r="R13" s="295"/>
      <c r="S13" s="233"/>
      <c r="V13" s="391"/>
      <c r="W13" s="364"/>
      <c r="X13" s="364"/>
      <c r="Y13" s="364"/>
      <c r="AA13" s="390"/>
      <c r="AB13" s="364"/>
      <c r="AC13" s="364"/>
      <c r="AD13" s="364"/>
    </row>
    <row r="14" spans="1:31" hidden="1">
      <c r="A14" s="277"/>
      <c r="B14" s="278" t="s">
        <v>36</v>
      </c>
      <c r="C14" s="278"/>
      <c r="D14" s="278"/>
      <c r="E14" s="279"/>
      <c r="F14" s="233"/>
      <c r="G14" s="276"/>
      <c r="H14" s="233"/>
      <c r="I14" s="294"/>
      <c r="J14" s="233"/>
      <c r="K14" s="365"/>
      <c r="L14" s="365"/>
      <c r="M14" s="365"/>
      <c r="N14" s="233"/>
      <c r="O14" s="796"/>
      <c r="P14" s="796"/>
      <c r="Q14" s="295"/>
      <c r="R14" s="295"/>
      <c r="S14" s="233"/>
      <c r="V14" s="391"/>
      <c r="W14" s="364"/>
      <c r="X14" s="364"/>
      <c r="Y14" s="364"/>
      <c r="AA14" s="390"/>
      <c r="AB14" s="364"/>
      <c r="AC14" s="364"/>
      <c r="AD14" s="364"/>
    </row>
    <row r="15" spans="1:31" hidden="1">
      <c r="A15" s="277"/>
      <c r="B15" s="278" t="s">
        <v>37</v>
      </c>
      <c r="C15" s="278"/>
      <c r="D15" s="278"/>
      <c r="E15" s="279"/>
      <c r="F15" s="233">
        <v>137490000</v>
      </c>
      <c r="G15" s="276"/>
      <c r="H15" s="233"/>
      <c r="I15" s="294"/>
      <c r="J15" s="233"/>
      <c r="K15" s="365"/>
      <c r="L15" s="365"/>
      <c r="M15" s="365"/>
      <c r="N15" s="233"/>
      <c r="O15" s="796"/>
      <c r="P15" s="796"/>
      <c r="Q15" s="295"/>
      <c r="R15" s="295"/>
      <c r="S15" s="233"/>
      <c r="V15" s="364"/>
      <c r="W15" s="364"/>
      <c r="X15" s="364"/>
      <c r="Y15" s="391">
        <v>137490000</v>
      </c>
      <c r="AA15" s="327"/>
      <c r="AB15" s="364"/>
      <c r="AC15" s="364"/>
      <c r="AD15" s="391">
        <v>1</v>
      </c>
    </row>
    <row r="16" spans="1:31" hidden="1">
      <c r="A16" s="277" t="s">
        <v>58</v>
      </c>
      <c r="B16" s="278"/>
      <c r="C16" s="278"/>
      <c r="D16" s="278"/>
      <c r="E16" s="279"/>
      <c r="F16" s="233"/>
      <c r="G16" s="276"/>
      <c r="H16" s="233"/>
      <c r="I16" s="294"/>
      <c r="J16" s="233"/>
      <c r="K16" s="365"/>
      <c r="L16" s="365"/>
      <c r="M16" s="365"/>
      <c r="N16" s="233"/>
      <c r="O16" s="796"/>
      <c r="P16" s="796"/>
      <c r="Q16" s="295"/>
      <c r="R16" s="295"/>
      <c r="S16" s="233"/>
      <c r="V16" s="364"/>
      <c r="W16" s="364"/>
      <c r="X16" s="364"/>
      <c r="Y16" s="391"/>
      <c r="AA16" s="327"/>
      <c r="AB16" s="364"/>
      <c r="AC16" s="364"/>
      <c r="AD16" s="391"/>
    </row>
    <row r="17" spans="1:30" hidden="1">
      <c r="A17" s="277"/>
      <c r="B17" s="278" t="s">
        <v>222</v>
      </c>
      <c r="C17" s="278"/>
      <c r="D17" s="278"/>
      <c r="E17" s="279"/>
      <c r="F17" s="233">
        <v>50000000</v>
      </c>
      <c r="G17" s="276"/>
      <c r="H17" s="233"/>
      <c r="I17" s="294"/>
      <c r="J17" s="233"/>
      <c r="K17" s="365"/>
      <c r="L17" s="365"/>
      <c r="M17" s="365"/>
      <c r="N17" s="233"/>
      <c r="O17" s="796"/>
      <c r="P17" s="796"/>
      <c r="Q17" s="295"/>
      <c r="R17" s="295"/>
      <c r="S17" s="233"/>
      <c r="V17" s="364"/>
      <c r="W17" s="364"/>
      <c r="X17" s="364"/>
      <c r="Y17" s="391">
        <v>50000000</v>
      </c>
      <c r="AA17" s="327"/>
      <c r="AB17" s="364"/>
      <c r="AC17" s="364"/>
      <c r="AD17" s="391">
        <v>1</v>
      </c>
    </row>
    <row r="18" spans="1:30" hidden="1">
      <c r="A18" s="277" t="s">
        <v>45</v>
      </c>
      <c r="B18" s="278"/>
      <c r="C18" s="278"/>
      <c r="D18" s="278"/>
      <c r="E18" s="279"/>
      <c r="F18" s="233"/>
      <c r="G18" s="276"/>
      <c r="H18" s="233"/>
      <c r="I18" s="294"/>
      <c r="J18" s="233"/>
      <c r="K18" s="365"/>
      <c r="L18" s="365"/>
      <c r="M18" s="365"/>
      <c r="N18" s="233"/>
      <c r="O18" s="796"/>
      <c r="P18" s="796"/>
      <c r="Q18" s="295"/>
      <c r="R18" s="295"/>
      <c r="S18" s="233"/>
      <c r="V18" s="364"/>
      <c r="W18" s="364"/>
      <c r="X18" s="364"/>
      <c r="Y18" s="391"/>
      <c r="AA18" s="327"/>
      <c r="AB18" s="364"/>
      <c r="AC18" s="364"/>
      <c r="AD18" s="391"/>
    </row>
    <row r="19" spans="1:30" hidden="1">
      <c r="A19" s="277"/>
      <c r="B19" s="278" t="s">
        <v>36</v>
      </c>
      <c r="C19" s="278"/>
      <c r="D19" s="278"/>
      <c r="E19" s="279"/>
      <c r="F19" s="233"/>
      <c r="G19" s="276"/>
      <c r="H19" s="233"/>
      <c r="I19" s="294"/>
      <c r="J19" s="233"/>
      <c r="K19" s="365"/>
      <c r="L19" s="365"/>
      <c r="M19" s="365"/>
      <c r="N19" s="233"/>
      <c r="O19" s="796"/>
      <c r="P19" s="796"/>
      <c r="Q19" s="295"/>
      <c r="R19" s="295"/>
      <c r="S19" s="233"/>
      <c r="V19" s="364"/>
      <c r="W19" s="364"/>
      <c r="X19" s="364"/>
      <c r="Y19" s="391"/>
      <c r="AA19" s="327"/>
      <c r="AB19" s="364"/>
      <c r="AC19" s="364"/>
      <c r="AD19" s="391"/>
    </row>
    <row r="20" spans="1:30" hidden="1">
      <c r="A20" s="277"/>
      <c r="B20" s="278" t="s">
        <v>37</v>
      </c>
      <c r="C20" s="278"/>
      <c r="D20" s="278"/>
      <c r="E20" s="279"/>
      <c r="F20" s="233">
        <v>14075000</v>
      </c>
      <c r="G20" s="276"/>
      <c r="H20" s="233"/>
      <c r="I20" s="294"/>
      <c r="J20" s="233"/>
      <c r="K20" s="365"/>
      <c r="L20" s="365"/>
      <c r="M20" s="365"/>
      <c r="N20" s="233"/>
      <c r="O20" s="796"/>
      <c r="P20" s="796"/>
      <c r="Q20" s="295"/>
      <c r="R20" s="295"/>
      <c r="S20" s="233"/>
      <c r="V20" s="364"/>
      <c r="W20" s="364"/>
      <c r="X20" s="364"/>
      <c r="Y20" s="391">
        <v>14075000</v>
      </c>
      <c r="AA20" s="327"/>
      <c r="AB20" s="364"/>
      <c r="AC20" s="364"/>
      <c r="AD20" s="391">
        <v>1</v>
      </c>
    </row>
    <row r="21" spans="1:30" hidden="1">
      <c r="A21" s="277" t="s">
        <v>62</v>
      </c>
      <c r="B21" s="278"/>
      <c r="C21" s="278"/>
      <c r="D21" s="278"/>
      <c r="E21" s="279"/>
      <c r="F21" s="233"/>
      <c r="G21" s="276"/>
      <c r="H21" s="233"/>
      <c r="I21" s="294"/>
      <c r="J21" s="233"/>
      <c r="K21" s="365"/>
      <c r="L21" s="365"/>
      <c r="M21" s="365"/>
      <c r="N21" s="233"/>
      <c r="O21" s="796"/>
      <c r="P21" s="796"/>
      <c r="Q21" s="295"/>
      <c r="R21" s="295"/>
      <c r="S21" s="233"/>
      <c r="V21" s="364"/>
      <c r="W21" s="364"/>
      <c r="X21" s="364"/>
      <c r="Y21" s="391"/>
      <c r="AA21" s="327"/>
      <c r="AB21" s="364"/>
      <c r="AC21" s="364"/>
      <c r="AD21" s="391"/>
    </row>
    <row r="22" spans="1:30" hidden="1">
      <c r="A22" s="277"/>
      <c r="B22" s="278" t="s">
        <v>36</v>
      </c>
      <c r="C22" s="278"/>
      <c r="D22" s="278"/>
      <c r="E22" s="279"/>
      <c r="F22" s="233">
        <v>16500000</v>
      </c>
      <c r="G22" s="276"/>
      <c r="H22" s="233"/>
      <c r="I22" s="294"/>
      <c r="J22" s="233"/>
      <c r="K22" s="365"/>
      <c r="L22" s="365"/>
      <c r="M22" s="365"/>
      <c r="N22" s="233"/>
      <c r="O22" s="796"/>
      <c r="P22" s="796"/>
      <c r="Q22" s="295"/>
      <c r="R22" s="295"/>
      <c r="S22" s="233"/>
      <c r="V22" s="364"/>
      <c r="W22" s="364"/>
      <c r="X22" s="364"/>
      <c r="Y22" s="391">
        <v>16500000</v>
      </c>
      <c r="AA22" s="327"/>
      <c r="AB22" s="364"/>
      <c r="AC22" s="364"/>
      <c r="AD22" s="391">
        <v>1</v>
      </c>
    </row>
    <row r="23" spans="1:30" hidden="1">
      <c r="A23" s="277" t="s">
        <v>46</v>
      </c>
      <c r="B23" s="278"/>
      <c r="C23" s="278"/>
      <c r="D23" s="278"/>
      <c r="E23" s="279"/>
      <c r="F23" s="233"/>
      <c r="G23" s="276"/>
      <c r="H23" s="233"/>
      <c r="I23" s="294"/>
      <c r="J23" s="233"/>
      <c r="K23" s="365"/>
      <c r="L23" s="365"/>
      <c r="M23" s="365"/>
      <c r="N23" s="233"/>
      <c r="O23" s="796"/>
      <c r="P23" s="796"/>
      <c r="Q23" s="295"/>
      <c r="R23" s="295"/>
      <c r="S23" s="233"/>
      <c r="V23" s="364"/>
      <c r="W23" s="364"/>
      <c r="X23" s="364"/>
      <c r="Y23" s="391"/>
      <c r="AA23" s="327"/>
      <c r="AB23" s="364"/>
      <c r="AC23" s="364"/>
      <c r="AD23" s="391"/>
    </row>
    <row r="24" spans="1:30" hidden="1">
      <c r="A24" s="277"/>
      <c r="B24" s="278" t="s">
        <v>36</v>
      </c>
      <c r="C24" s="278"/>
      <c r="D24" s="278"/>
      <c r="E24" s="279"/>
      <c r="F24" s="233">
        <v>75448000</v>
      </c>
      <c r="G24" s="276"/>
      <c r="H24" s="233"/>
      <c r="I24" s="294"/>
      <c r="J24" s="233"/>
      <c r="K24" s="365"/>
      <c r="L24" s="365"/>
      <c r="M24" s="365"/>
      <c r="N24" s="233"/>
      <c r="O24" s="796"/>
      <c r="P24" s="796"/>
      <c r="Q24" s="295"/>
      <c r="R24" s="295"/>
      <c r="S24" s="233"/>
      <c r="V24" s="364"/>
      <c r="W24" s="364"/>
      <c r="X24" s="364"/>
      <c r="Y24" s="391">
        <v>75448000</v>
      </c>
      <c r="AA24" s="327"/>
      <c r="AB24" s="364"/>
      <c r="AC24" s="364"/>
      <c r="AD24" s="391">
        <v>1</v>
      </c>
    </row>
    <row r="25" spans="1:30" hidden="1">
      <c r="A25" s="277"/>
      <c r="B25" s="278" t="s">
        <v>37</v>
      </c>
      <c r="C25" s="278"/>
      <c r="D25" s="278"/>
      <c r="E25" s="279"/>
      <c r="F25" s="233">
        <v>4560000</v>
      </c>
      <c r="G25" s="276"/>
      <c r="H25" s="233"/>
      <c r="I25" s="294"/>
      <c r="J25" s="233"/>
      <c r="K25" s="365"/>
      <c r="L25" s="365"/>
      <c r="M25" s="365"/>
      <c r="N25" s="233"/>
      <c r="O25" s="796"/>
      <c r="P25" s="796"/>
      <c r="Q25" s="295"/>
      <c r="R25" s="295"/>
      <c r="S25" s="233"/>
      <c r="V25" s="364"/>
      <c r="W25" s="364"/>
      <c r="X25" s="364"/>
      <c r="Y25" s="391">
        <v>4560000</v>
      </c>
      <c r="AA25" s="327"/>
      <c r="AB25" s="364"/>
      <c r="AC25" s="364"/>
      <c r="AD25" s="391">
        <v>1</v>
      </c>
    </row>
    <row r="26" spans="1:30" hidden="1">
      <c r="A26" s="277" t="s">
        <v>40</v>
      </c>
      <c r="B26" s="278"/>
      <c r="C26" s="278"/>
      <c r="D26" s="278"/>
      <c r="E26" s="279"/>
      <c r="F26" s="233"/>
      <c r="G26" s="276"/>
      <c r="H26" s="233"/>
      <c r="I26" s="294"/>
      <c r="J26" s="233"/>
      <c r="K26" s="365"/>
      <c r="L26" s="365"/>
      <c r="M26" s="365"/>
      <c r="N26" s="233"/>
      <c r="O26" s="796"/>
      <c r="P26" s="796"/>
      <c r="Q26" s="295"/>
      <c r="R26" s="295"/>
      <c r="S26" s="233"/>
      <c r="V26" s="364"/>
      <c r="W26" s="364"/>
      <c r="X26" s="364"/>
      <c r="Y26" s="391"/>
      <c r="AA26" s="327"/>
      <c r="AB26" s="364"/>
      <c r="AC26" s="364"/>
      <c r="AD26" s="391"/>
    </row>
    <row r="27" spans="1:30" hidden="1">
      <c r="A27" s="277"/>
      <c r="B27" s="278" t="s">
        <v>36</v>
      </c>
      <c r="C27" s="278"/>
      <c r="D27" s="278"/>
      <c r="E27" s="279"/>
      <c r="F27" s="233"/>
      <c r="G27" s="276"/>
      <c r="H27" s="233"/>
      <c r="I27" s="294"/>
      <c r="J27" s="233"/>
      <c r="K27" s="365"/>
      <c r="L27" s="365"/>
      <c r="M27" s="365"/>
      <c r="N27" s="233"/>
      <c r="O27" s="796"/>
      <c r="P27" s="796"/>
      <c r="Q27" s="295"/>
      <c r="R27" s="295"/>
      <c r="S27" s="233"/>
      <c r="V27" s="364"/>
      <c r="W27" s="364"/>
      <c r="X27" s="364"/>
      <c r="Y27" s="391"/>
      <c r="AA27" s="327"/>
      <c r="AB27" s="364"/>
      <c r="AC27" s="364"/>
      <c r="AD27" s="391"/>
    </row>
    <row r="28" spans="1:30" hidden="1">
      <c r="A28" s="277"/>
      <c r="B28" s="278" t="s">
        <v>37</v>
      </c>
      <c r="C28" s="278"/>
      <c r="D28" s="278"/>
      <c r="E28" s="279"/>
      <c r="F28" s="233">
        <v>10000000</v>
      </c>
      <c r="G28" s="276"/>
      <c r="H28" s="233"/>
      <c r="I28" s="294"/>
      <c r="J28" s="233"/>
      <c r="K28" s="365"/>
      <c r="L28" s="365"/>
      <c r="M28" s="365"/>
      <c r="N28" s="233"/>
      <c r="O28" s="796"/>
      <c r="P28" s="796"/>
      <c r="Q28" s="295"/>
      <c r="R28" s="295"/>
      <c r="S28" s="233"/>
      <c r="V28" s="364"/>
      <c r="W28" s="364"/>
      <c r="X28" s="364"/>
      <c r="Y28" s="391">
        <v>10000000</v>
      </c>
      <c r="AA28" s="327"/>
      <c r="AB28" s="364"/>
      <c r="AC28" s="364"/>
      <c r="AD28" s="391">
        <v>1</v>
      </c>
    </row>
    <row r="29" spans="1:30" hidden="1">
      <c r="A29" s="277" t="s">
        <v>41</v>
      </c>
      <c r="B29" s="278"/>
      <c r="C29" s="278"/>
      <c r="D29" s="278"/>
      <c r="E29" s="279"/>
      <c r="F29" s="233"/>
      <c r="G29" s="276"/>
      <c r="H29" s="233"/>
      <c r="I29" s="294"/>
      <c r="J29" s="233"/>
      <c r="K29" s="365"/>
      <c r="L29" s="365"/>
      <c r="M29" s="365"/>
      <c r="N29" s="233"/>
      <c r="O29" s="796"/>
      <c r="P29" s="796"/>
      <c r="Q29" s="295"/>
      <c r="R29" s="295"/>
      <c r="S29" s="233"/>
      <c r="V29" s="364"/>
      <c r="W29" s="364"/>
      <c r="X29" s="364"/>
      <c r="Y29" s="391"/>
      <c r="AA29" s="327"/>
      <c r="AB29" s="364"/>
      <c r="AC29" s="364"/>
      <c r="AD29" s="391"/>
    </row>
    <row r="30" spans="1:30" hidden="1">
      <c r="A30" s="277"/>
      <c r="B30" s="278" t="s">
        <v>37</v>
      </c>
      <c r="C30" s="278"/>
      <c r="D30" s="278"/>
      <c r="E30" s="279"/>
      <c r="F30" s="233">
        <v>1500000</v>
      </c>
      <c r="G30" s="276"/>
      <c r="H30" s="233"/>
      <c r="I30" s="294"/>
      <c r="J30" s="233"/>
      <c r="K30" s="365"/>
      <c r="L30" s="365"/>
      <c r="M30" s="365"/>
      <c r="N30" s="233"/>
      <c r="O30" s="796"/>
      <c r="P30" s="796"/>
      <c r="Q30" s="295"/>
      <c r="R30" s="295"/>
      <c r="S30" s="233"/>
      <c r="V30" s="364"/>
      <c r="W30" s="364"/>
      <c r="X30" s="364"/>
      <c r="Y30" s="391">
        <v>1500000</v>
      </c>
      <c r="AA30" s="327"/>
      <c r="AB30" s="364"/>
      <c r="AC30" s="364"/>
      <c r="AD30" s="391">
        <v>1</v>
      </c>
    </row>
    <row r="31" spans="1:30" hidden="1">
      <c r="A31" s="277" t="s">
        <v>47</v>
      </c>
      <c r="B31" s="278"/>
      <c r="C31" s="278"/>
      <c r="D31" s="278"/>
      <c r="E31" s="279"/>
      <c r="F31" s="233"/>
      <c r="G31" s="276"/>
      <c r="H31" s="233"/>
      <c r="I31" s="294"/>
      <c r="J31" s="233"/>
      <c r="K31" s="365"/>
      <c r="L31" s="365"/>
      <c r="M31" s="365"/>
      <c r="N31" s="233"/>
      <c r="O31" s="796"/>
      <c r="P31" s="796"/>
      <c r="Q31" s="295"/>
      <c r="R31" s="295"/>
      <c r="S31" s="233"/>
      <c r="V31" s="364"/>
      <c r="W31" s="364"/>
      <c r="X31" s="364"/>
      <c r="Y31" s="391"/>
      <c r="AA31" s="327"/>
      <c r="AB31" s="364"/>
      <c r="AC31" s="364"/>
      <c r="AD31" s="391"/>
    </row>
    <row r="32" spans="1:30" hidden="1">
      <c r="A32" s="277"/>
      <c r="B32" s="278" t="s">
        <v>36</v>
      </c>
      <c r="C32" s="278"/>
      <c r="D32" s="278"/>
      <c r="E32" s="279"/>
      <c r="F32" s="233">
        <v>46500000</v>
      </c>
      <c r="G32" s="276"/>
      <c r="H32" s="233"/>
      <c r="I32" s="294"/>
      <c r="J32" s="233"/>
      <c r="K32" s="365"/>
      <c r="L32" s="365"/>
      <c r="M32" s="365"/>
      <c r="N32" s="233"/>
      <c r="O32" s="796"/>
      <c r="P32" s="796"/>
      <c r="Q32" s="295"/>
      <c r="R32" s="295"/>
      <c r="S32" s="233"/>
      <c r="V32" s="364"/>
      <c r="W32" s="364"/>
      <c r="X32" s="364"/>
      <c r="Y32" s="391">
        <v>46500000</v>
      </c>
      <c r="AA32" s="327"/>
      <c r="AB32" s="364"/>
      <c r="AC32" s="364"/>
      <c r="AD32" s="391">
        <v>1</v>
      </c>
    </row>
    <row r="33" spans="1:30" hidden="1">
      <c r="A33" s="277"/>
      <c r="B33" s="278" t="s">
        <v>37</v>
      </c>
      <c r="C33" s="278"/>
      <c r="D33" s="278"/>
      <c r="E33" s="279"/>
      <c r="F33" s="233">
        <v>540000</v>
      </c>
      <c r="G33" s="276"/>
      <c r="H33" s="233"/>
      <c r="I33" s="294"/>
      <c r="J33" s="233"/>
      <c r="K33" s="365"/>
      <c r="L33" s="365"/>
      <c r="M33" s="365"/>
      <c r="N33" s="233"/>
      <c r="O33" s="796"/>
      <c r="P33" s="796"/>
      <c r="Q33" s="295"/>
      <c r="R33" s="295"/>
      <c r="S33" s="233"/>
      <c r="V33" s="364"/>
      <c r="W33" s="364"/>
      <c r="X33" s="364"/>
      <c r="Y33" s="391">
        <v>540000</v>
      </c>
      <c r="AA33" s="327"/>
      <c r="AB33" s="364"/>
      <c r="AC33" s="364"/>
      <c r="AD33" s="391">
        <v>1</v>
      </c>
    </row>
    <row r="34" spans="1:30" hidden="1">
      <c r="A34" s="277" t="s">
        <v>48</v>
      </c>
      <c r="B34" s="278"/>
      <c r="C34" s="278"/>
      <c r="D34" s="278"/>
      <c r="E34" s="279"/>
      <c r="F34" s="233"/>
      <c r="G34" s="276"/>
      <c r="H34" s="233"/>
      <c r="I34" s="294"/>
      <c r="J34" s="233"/>
      <c r="K34" s="365"/>
      <c r="L34" s="365"/>
      <c r="M34" s="365"/>
      <c r="N34" s="233"/>
      <c r="O34" s="796"/>
      <c r="P34" s="796"/>
      <c r="Q34" s="295"/>
      <c r="R34" s="295"/>
      <c r="S34" s="233"/>
      <c r="V34" s="364"/>
      <c r="W34" s="364"/>
      <c r="X34" s="364"/>
      <c r="Y34" s="391"/>
      <c r="AA34" s="327"/>
      <c r="AB34" s="364"/>
      <c r="AC34" s="364"/>
      <c r="AD34" s="391"/>
    </row>
    <row r="35" spans="1:30" hidden="1">
      <c r="A35" s="277"/>
      <c r="B35" s="278" t="s">
        <v>36</v>
      </c>
      <c r="C35" s="278"/>
      <c r="D35" s="278"/>
      <c r="E35" s="279"/>
      <c r="F35" s="233">
        <v>92050000</v>
      </c>
      <c r="G35" s="276"/>
      <c r="H35" s="233"/>
      <c r="I35" s="294"/>
      <c r="J35" s="233"/>
      <c r="K35" s="365"/>
      <c r="L35" s="365"/>
      <c r="M35" s="365"/>
      <c r="N35" s="233"/>
      <c r="O35" s="796"/>
      <c r="P35" s="796"/>
      <c r="Q35" s="295"/>
      <c r="R35" s="295"/>
      <c r="S35" s="233"/>
      <c r="V35" s="364"/>
      <c r="W35" s="364"/>
      <c r="X35" s="364"/>
      <c r="Y35" s="391">
        <v>92050000</v>
      </c>
      <c r="AA35" s="327"/>
      <c r="AB35" s="364"/>
      <c r="AC35" s="364"/>
      <c r="AD35" s="391">
        <v>1</v>
      </c>
    </row>
    <row r="36" spans="1:30" hidden="1">
      <c r="A36" s="277"/>
      <c r="B36" s="278" t="s">
        <v>37</v>
      </c>
      <c r="C36" s="278"/>
      <c r="D36" s="278"/>
      <c r="E36" s="279"/>
      <c r="F36" s="280">
        <v>5000000</v>
      </c>
      <c r="G36" s="281"/>
      <c r="H36" s="280"/>
      <c r="I36" s="294"/>
      <c r="J36" s="280"/>
      <c r="K36" s="380"/>
      <c r="L36" s="380"/>
      <c r="M36" s="380"/>
      <c r="N36" s="280"/>
      <c r="O36" s="797"/>
      <c r="P36" s="797"/>
      <c r="Q36" s="310"/>
      <c r="R36" s="310"/>
      <c r="S36" s="280"/>
      <c r="V36" s="364"/>
      <c r="W36" s="364"/>
      <c r="X36" s="364"/>
      <c r="Y36" s="392">
        <v>5000000</v>
      </c>
      <c r="AA36" s="327"/>
      <c r="AB36" s="364"/>
      <c r="AC36" s="364"/>
      <c r="AD36" s="392">
        <v>1</v>
      </c>
    </row>
    <row r="37" spans="1:30" hidden="1">
      <c r="A37" s="277" t="s">
        <v>49</v>
      </c>
      <c r="B37" s="278"/>
      <c r="C37" s="278"/>
      <c r="D37" s="278"/>
      <c r="E37" s="279"/>
      <c r="F37" s="233"/>
      <c r="G37" s="276"/>
      <c r="H37" s="233"/>
      <c r="I37" s="294"/>
      <c r="J37" s="233"/>
      <c r="K37" s="365"/>
      <c r="L37" s="365"/>
      <c r="M37" s="365"/>
      <c r="N37" s="233"/>
      <c r="O37" s="796"/>
      <c r="P37" s="796"/>
      <c r="Q37" s="295"/>
      <c r="R37" s="295"/>
      <c r="S37" s="233"/>
      <c r="V37" s="364"/>
      <c r="W37" s="364"/>
      <c r="X37" s="364"/>
      <c r="Y37" s="391"/>
      <c r="AA37" s="327"/>
      <c r="AB37" s="364"/>
      <c r="AC37" s="364"/>
      <c r="AD37" s="391"/>
    </row>
    <row r="38" spans="1:30" hidden="1">
      <c r="A38" s="277"/>
      <c r="B38" s="278" t="s">
        <v>36</v>
      </c>
      <c r="C38" s="278"/>
      <c r="D38" s="278"/>
      <c r="E38" s="279"/>
      <c r="F38" s="233"/>
      <c r="G38" s="276"/>
      <c r="H38" s="233"/>
      <c r="I38" s="294"/>
      <c r="J38" s="233"/>
      <c r="K38" s="365"/>
      <c r="L38" s="365"/>
      <c r="M38" s="365"/>
      <c r="N38" s="233"/>
      <c r="O38" s="796"/>
      <c r="P38" s="796"/>
      <c r="Q38" s="295"/>
      <c r="R38" s="295"/>
      <c r="S38" s="233"/>
      <c r="V38" s="364"/>
      <c r="W38" s="364"/>
      <c r="X38" s="364"/>
      <c r="Y38" s="391"/>
      <c r="AA38" s="327"/>
      <c r="AB38" s="364"/>
      <c r="AC38" s="364"/>
      <c r="AD38" s="391"/>
    </row>
    <row r="39" spans="1:30" hidden="1">
      <c r="A39" s="277" t="s">
        <v>50</v>
      </c>
      <c r="B39" s="278"/>
      <c r="C39" s="278"/>
      <c r="D39" s="278"/>
      <c r="E39" s="279"/>
      <c r="F39" s="233"/>
      <c r="G39" s="276"/>
      <c r="H39" s="233"/>
      <c r="I39" s="294"/>
      <c r="J39" s="233"/>
      <c r="K39" s="365"/>
      <c r="L39" s="365"/>
      <c r="M39" s="365"/>
      <c r="N39" s="233"/>
      <c r="O39" s="796"/>
      <c r="P39" s="796"/>
      <c r="Q39" s="295"/>
      <c r="R39" s="295"/>
      <c r="S39" s="233"/>
      <c r="V39" s="364"/>
      <c r="W39" s="364"/>
      <c r="X39" s="364"/>
      <c r="Y39" s="391"/>
      <c r="AA39" s="327"/>
      <c r="AB39" s="364"/>
      <c r="AC39" s="364"/>
      <c r="AD39" s="391"/>
    </row>
    <row r="40" spans="1:30" hidden="1">
      <c r="A40" s="277"/>
      <c r="B40" s="278" t="s">
        <v>36</v>
      </c>
      <c r="C40" s="278"/>
      <c r="D40" s="278"/>
      <c r="E40" s="279"/>
      <c r="F40" s="233">
        <v>87375000</v>
      </c>
      <c r="G40" s="276"/>
      <c r="H40" s="233"/>
      <c r="I40" s="294"/>
      <c r="J40" s="233"/>
      <c r="K40" s="365"/>
      <c r="L40" s="365"/>
      <c r="M40" s="365"/>
      <c r="N40" s="233"/>
      <c r="O40" s="796"/>
      <c r="P40" s="796"/>
      <c r="Q40" s="295"/>
      <c r="R40" s="295"/>
      <c r="S40" s="233"/>
      <c r="V40" s="364"/>
      <c r="W40" s="364"/>
      <c r="X40" s="364"/>
      <c r="Y40" s="391">
        <v>87375000</v>
      </c>
      <c r="AA40" s="327"/>
      <c r="AB40" s="364"/>
      <c r="AC40" s="364"/>
      <c r="AD40" s="391">
        <v>1</v>
      </c>
    </row>
    <row r="41" spans="1:30" hidden="1">
      <c r="A41" s="277"/>
      <c r="B41" s="278" t="s">
        <v>37</v>
      </c>
      <c r="C41" s="278"/>
      <c r="D41" s="278"/>
      <c r="E41" s="279"/>
      <c r="F41" s="233">
        <v>2000000</v>
      </c>
      <c r="G41" s="276"/>
      <c r="H41" s="233"/>
      <c r="I41" s="294"/>
      <c r="J41" s="233"/>
      <c r="K41" s="365"/>
      <c r="L41" s="365"/>
      <c r="M41" s="365"/>
      <c r="N41" s="233"/>
      <c r="O41" s="796"/>
      <c r="P41" s="796"/>
      <c r="Q41" s="295"/>
      <c r="R41" s="295"/>
      <c r="S41" s="233"/>
      <c r="V41" s="364"/>
      <c r="W41" s="364"/>
      <c r="X41" s="364"/>
      <c r="Y41" s="391">
        <v>2000000</v>
      </c>
      <c r="AA41" s="327"/>
      <c r="AB41" s="364"/>
      <c r="AC41" s="364"/>
      <c r="AD41" s="391">
        <v>1</v>
      </c>
    </row>
    <row r="42" spans="1:30" hidden="1">
      <c r="A42" s="277" t="s">
        <v>51</v>
      </c>
      <c r="B42" s="278"/>
      <c r="C42" s="278"/>
      <c r="D42" s="278"/>
      <c r="E42" s="279"/>
      <c r="F42" s="233"/>
      <c r="G42" s="276"/>
      <c r="H42" s="233"/>
      <c r="I42" s="294"/>
      <c r="J42" s="233"/>
      <c r="K42" s="365"/>
      <c r="L42" s="365"/>
      <c r="M42" s="365"/>
      <c r="N42" s="233"/>
      <c r="O42" s="796"/>
      <c r="P42" s="796"/>
      <c r="Q42" s="295"/>
      <c r="R42" s="295"/>
      <c r="S42" s="233"/>
      <c r="V42" s="364"/>
      <c r="W42" s="364"/>
      <c r="X42" s="364"/>
      <c r="Y42" s="391"/>
      <c r="AA42" s="327"/>
      <c r="AB42" s="364"/>
      <c r="AC42" s="364"/>
      <c r="AD42" s="391"/>
    </row>
    <row r="43" spans="1:30" hidden="1">
      <c r="A43" s="277"/>
      <c r="B43" s="278" t="s">
        <v>36</v>
      </c>
      <c r="C43" s="278"/>
      <c r="D43" s="278"/>
      <c r="E43" s="279"/>
      <c r="F43" s="233">
        <v>176000000</v>
      </c>
      <c r="G43" s="276"/>
      <c r="H43" s="233"/>
      <c r="I43" s="294"/>
      <c r="J43" s="233"/>
      <c r="K43" s="365"/>
      <c r="L43" s="365"/>
      <c r="M43" s="365"/>
      <c r="N43" s="233"/>
      <c r="O43" s="796"/>
      <c r="P43" s="796"/>
      <c r="Q43" s="295"/>
      <c r="R43" s="295"/>
      <c r="S43" s="233"/>
      <c r="V43" s="364"/>
      <c r="W43" s="364"/>
      <c r="X43" s="364"/>
      <c r="Y43" s="391">
        <v>176000000</v>
      </c>
      <c r="AA43" s="327"/>
      <c r="AB43" s="364"/>
      <c r="AC43" s="364"/>
      <c r="AD43" s="391">
        <v>1</v>
      </c>
    </row>
    <row r="44" spans="1:30" hidden="1">
      <c r="A44" s="277"/>
      <c r="B44" s="278" t="s">
        <v>37</v>
      </c>
      <c r="C44" s="278"/>
      <c r="D44" s="278"/>
      <c r="E44" s="279"/>
      <c r="F44" s="233">
        <v>1350000</v>
      </c>
      <c r="G44" s="276"/>
      <c r="H44" s="233"/>
      <c r="I44" s="294"/>
      <c r="J44" s="233"/>
      <c r="K44" s="365"/>
      <c r="L44" s="365"/>
      <c r="M44" s="365"/>
      <c r="N44" s="233"/>
      <c r="O44" s="796"/>
      <c r="P44" s="796"/>
      <c r="Q44" s="295"/>
      <c r="R44" s="295"/>
      <c r="S44" s="233"/>
      <c r="V44" s="364"/>
      <c r="W44" s="364"/>
      <c r="X44" s="364"/>
      <c r="Y44" s="391">
        <v>1350000</v>
      </c>
      <c r="AA44" s="327"/>
      <c r="AB44" s="364"/>
      <c r="AC44" s="364"/>
      <c r="AD44" s="391">
        <v>1</v>
      </c>
    </row>
    <row r="45" spans="1:30" hidden="1">
      <c r="A45" s="277" t="s">
        <v>52</v>
      </c>
      <c r="B45" s="278"/>
      <c r="C45" s="278"/>
      <c r="D45" s="278"/>
      <c r="E45" s="279"/>
      <c r="F45" s="233"/>
      <c r="G45" s="276"/>
      <c r="H45" s="233"/>
      <c r="I45" s="294"/>
      <c r="J45" s="233"/>
      <c r="K45" s="365"/>
      <c r="L45" s="365"/>
      <c r="M45" s="365"/>
      <c r="N45" s="233"/>
      <c r="O45" s="796"/>
      <c r="P45" s="796"/>
      <c r="Q45" s="295"/>
      <c r="R45" s="295"/>
      <c r="S45" s="233"/>
      <c r="V45" s="364"/>
      <c r="W45" s="364"/>
      <c r="X45" s="364"/>
      <c r="Y45" s="391"/>
      <c r="AA45" s="327"/>
      <c r="AB45" s="364"/>
      <c r="AC45" s="364"/>
      <c r="AD45" s="391"/>
    </row>
    <row r="46" spans="1:30" hidden="1">
      <c r="A46" s="277"/>
      <c r="B46" s="278" t="s">
        <v>36</v>
      </c>
      <c r="C46" s="278"/>
      <c r="D46" s="278"/>
      <c r="E46" s="279"/>
      <c r="F46" s="233">
        <v>60500000</v>
      </c>
      <c r="G46" s="276"/>
      <c r="H46" s="233"/>
      <c r="I46" s="294"/>
      <c r="J46" s="233"/>
      <c r="K46" s="365"/>
      <c r="L46" s="365"/>
      <c r="M46" s="365"/>
      <c r="N46" s="233"/>
      <c r="O46" s="796"/>
      <c r="P46" s="796"/>
      <c r="Q46" s="295"/>
      <c r="R46" s="295"/>
      <c r="S46" s="233"/>
      <c r="V46" s="364"/>
      <c r="W46" s="364"/>
      <c r="X46" s="364"/>
      <c r="Y46" s="391">
        <v>60500000</v>
      </c>
      <c r="AA46" s="327"/>
      <c r="AB46" s="364"/>
      <c r="AC46" s="364"/>
      <c r="AD46" s="391">
        <v>1</v>
      </c>
    </row>
    <row r="47" spans="1:30" hidden="1">
      <c r="A47" s="277"/>
      <c r="B47" s="278" t="s">
        <v>37</v>
      </c>
      <c r="C47" s="278"/>
      <c r="D47" s="278"/>
      <c r="E47" s="279"/>
      <c r="F47" s="233">
        <v>3500000</v>
      </c>
      <c r="G47" s="276"/>
      <c r="H47" s="233"/>
      <c r="I47" s="294"/>
      <c r="J47" s="233"/>
      <c r="K47" s="365"/>
      <c r="L47" s="365"/>
      <c r="M47" s="365"/>
      <c r="N47" s="233"/>
      <c r="O47" s="796"/>
      <c r="P47" s="796"/>
      <c r="Q47" s="295"/>
      <c r="R47" s="295"/>
      <c r="S47" s="233"/>
      <c r="V47" s="364"/>
      <c r="W47" s="364"/>
      <c r="X47" s="364"/>
      <c r="Y47" s="391">
        <v>3500000</v>
      </c>
      <c r="AA47" s="327"/>
      <c r="AB47" s="364"/>
      <c r="AC47" s="364"/>
      <c r="AD47" s="391">
        <v>1</v>
      </c>
    </row>
    <row r="48" spans="1:30" hidden="1">
      <c r="A48" s="277" t="s">
        <v>53</v>
      </c>
      <c r="B48" s="278"/>
      <c r="C48" s="278"/>
      <c r="D48" s="278"/>
      <c r="E48" s="279"/>
      <c r="F48" s="233"/>
      <c r="G48" s="276"/>
      <c r="H48" s="233"/>
      <c r="I48" s="294"/>
      <c r="J48" s="233"/>
      <c r="K48" s="365"/>
      <c r="L48" s="365"/>
      <c r="M48" s="365"/>
      <c r="N48" s="233"/>
      <c r="O48" s="796"/>
      <c r="P48" s="796"/>
      <c r="Q48" s="295"/>
      <c r="R48" s="295"/>
      <c r="S48" s="233"/>
      <c r="V48" s="364"/>
      <c r="W48" s="364"/>
      <c r="X48" s="364"/>
      <c r="Y48" s="391"/>
      <c r="AA48" s="327"/>
      <c r="AB48" s="364"/>
      <c r="AC48" s="364"/>
      <c r="AD48" s="391"/>
    </row>
    <row r="49" spans="1:30" hidden="1">
      <c r="A49" s="277"/>
      <c r="B49" s="278" t="s">
        <v>36</v>
      </c>
      <c r="C49" s="278"/>
      <c r="D49" s="278"/>
      <c r="E49" s="279"/>
      <c r="F49" s="233">
        <v>23400000</v>
      </c>
      <c r="G49" s="276"/>
      <c r="H49" s="233"/>
      <c r="I49" s="294"/>
      <c r="J49" s="233"/>
      <c r="K49" s="365"/>
      <c r="L49" s="365"/>
      <c r="M49" s="365"/>
      <c r="N49" s="233"/>
      <c r="O49" s="796"/>
      <c r="P49" s="796"/>
      <c r="Q49" s="295"/>
      <c r="R49" s="295"/>
      <c r="S49" s="233"/>
      <c r="V49" s="364"/>
      <c r="W49" s="364"/>
      <c r="X49" s="364"/>
      <c r="Y49" s="391">
        <v>23400000</v>
      </c>
      <c r="AA49" s="327"/>
      <c r="AB49" s="364"/>
      <c r="AC49" s="364"/>
      <c r="AD49" s="391">
        <v>1</v>
      </c>
    </row>
    <row r="50" spans="1:30" hidden="1">
      <c r="A50" s="277" t="s">
        <v>42</v>
      </c>
      <c r="B50" s="278"/>
      <c r="C50" s="278"/>
      <c r="D50" s="278"/>
      <c r="E50" s="279"/>
      <c r="F50" s="233"/>
      <c r="G50" s="276"/>
      <c r="H50" s="233"/>
      <c r="I50" s="294"/>
      <c r="J50" s="233"/>
      <c r="K50" s="365"/>
      <c r="L50" s="365"/>
      <c r="M50" s="365"/>
      <c r="N50" s="233"/>
      <c r="O50" s="796"/>
      <c r="P50" s="796"/>
      <c r="Q50" s="295"/>
      <c r="R50" s="295"/>
      <c r="S50" s="233"/>
      <c r="V50" s="364"/>
      <c r="W50" s="364"/>
      <c r="X50" s="364"/>
      <c r="Y50" s="391"/>
      <c r="AA50" s="327"/>
      <c r="AB50" s="364"/>
      <c r="AC50" s="364"/>
      <c r="AD50" s="391"/>
    </row>
    <row r="51" spans="1:30" hidden="1">
      <c r="A51" s="277"/>
      <c r="B51" s="278" t="s">
        <v>36</v>
      </c>
      <c r="C51" s="278"/>
      <c r="D51" s="278"/>
      <c r="E51" s="279"/>
      <c r="F51" s="233">
        <v>116920000</v>
      </c>
      <c r="G51" s="276"/>
      <c r="H51" s="233"/>
      <c r="I51" s="294"/>
      <c r="J51" s="233"/>
      <c r="K51" s="365"/>
      <c r="L51" s="365"/>
      <c r="M51" s="365"/>
      <c r="N51" s="233"/>
      <c r="O51" s="796"/>
      <c r="P51" s="796"/>
      <c r="Q51" s="295"/>
      <c r="R51" s="295"/>
      <c r="S51" s="233"/>
      <c r="V51" s="364"/>
      <c r="W51" s="364"/>
      <c r="X51" s="364"/>
      <c r="Y51" s="391">
        <v>116920000</v>
      </c>
      <c r="AA51" s="327"/>
      <c r="AB51" s="364"/>
      <c r="AC51" s="364"/>
      <c r="AD51" s="391">
        <v>1</v>
      </c>
    </row>
    <row r="52" spans="1:30" hidden="1">
      <c r="A52" s="277"/>
      <c r="B52" s="278" t="s">
        <v>37</v>
      </c>
      <c r="C52" s="278"/>
      <c r="D52" s="278"/>
      <c r="E52" s="279"/>
      <c r="F52" s="233">
        <v>2500000</v>
      </c>
      <c r="G52" s="276"/>
      <c r="H52" s="233"/>
      <c r="I52" s="294"/>
      <c r="J52" s="233"/>
      <c r="K52" s="365"/>
      <c r="L52" s="365"/>
      <c r="M52" s="365"/>
      <c r="N52" s="233"/>
      <c r="O52" s="796"/>
      <c r="P52" s="796"/>
      <c r="Q52" s="295"/>
      <c r="R52" s="295"/>
      <c r="S52" s="233"/>
      <c r="V52" s="364"/>
      <c r="W52" s="364"/>
      <c r="X52" s="364"/>
      <c r="Y52" s="391">
        <v>2500000</v>
      </c>
      <c r="AA52" s="327"/>
      <c r="AB52" s="364"/>
      <c r="AC52" s="364"/>
      <c r="AD52" s="391">
        <v>1</v>
      </c>
    </row>
    <row r="53" spans="1:30" hidden="1">
      <c r="A53" s="277" t="s">
        <v>63</v>
      </c>
      <c r="B53" s="278"/>
      <c r="C53" s="278"/>
      <c r="D53" s="278"/>
      <c r="E53" s="279"/>
      <c r="F53" s="233"/>
      <c r="G53" s="276"/>
      <c r="H53" s="233"/>
      <c r="I53" s="294"/>
      <c r="J53" s="233"/>
      <c r="K53" s="365"/>
      <c r="L53" s="365"/>
      <c r="M53" s="365"/>
      <c r="N53" s="233"/>
      <c r="O53" s="796"/>
      <c r="P53" s="796"/>
      <c r="Q53" s="295"/>
      <c r="R53" s="295"/>
      <c r="S53" s="233"/>
      <c r="V53" s="364"/>
      <c r="W53" s="364"/>
      <c r="X53" s="364"/>
      <c r="Y53" s="391"/>
      <c r="AA53" s="327"/>
      <c r="AB53" s="364"/>
      <c r="AC53" s="364"/>
      <c r="AD53" s="391"/>
    </row>
    <row r="54" spans="1:30" hidden="1">
      <c r="A54" s="277"/>
      <c r="B54" s="278" t="s">
        <v>36</v>
      </c>
      <c r="C54" s="278"/>
      <c r="D54" s="278"/>
      <c r="E54" s="279"/>
      <c r="F54" s="233">
        <v>83500000</v>
      </c>
      <c r="G54" s="276"/>
      <c r="H54" s="233"/>
      <c r="I54" s="294"/>
      <c r="J54" s="233"/>
      <c r="K54" s="365"/>
      <c r="L54" s="365"/>
      <c r="M54" s="365"/>
      <c r="N54" s="233"/>
      <c r="O54" s="796"/>
      <c r="P54" s="796"/>
      <c r="Q54" s="295"/>
      <c r="R54" s="295"/>
      <c r="S54" s="233"/>
      <c r="V54" s="364"/>
      <c r="W54" s="364"/>
      <c r="X54" s="364"/>
      <c r="Y54" s="391">
        <v>83500000</v>
      </c>
      <c r="AA54" s="327"/>
      <c r="AB54" s="364"/>
      <c r="AC54" s="364"/>
      <c r="AD54" s="391">
        <v>1</v>
      </c>
    </row>
    <row r="55" spans="1:30">
      <c r="A55" s="282" t="s">
        <v>9</v>
      </c>
      <c r="B55" s="283"/>
      <c r="C55" s="283"/>
      <c r="D55" s="283"/>
      <c r="E55" s="284"/>
      <c r="F55" s="285"/>
      <c r="G55" s="285"/>
      <c r="H55" s="285"/>
      <c r="I55" s="286"/>
      <c r="J55" s="285"/>
      <c r="K55" s="483"/>
      <c r="L55" s="483"/>
      <c r="M55" s="483"/>
      <c r="N55" s="285"/>
      <c r="O55" s="798"/>
      <c r="P55" s="798"/>
      <c r="Q55" s="287"/>
      <c r="R55" s="287"/>
      <c r="S55" s="285"/>
      <c r="V55" s="393"/>
      <c r="W55" s="364"/>
      <c r="X55" s="364"/>
      <c r="Y55" s="364"/>
      <c r="AA55" s="390"/>
      <c r="AB55" s="364"/>
      <c r="AC55" s="364"/>
      <c r="AD55" s="364"/>
    </row>
    <row r="56" spans="1:30" s="291" customFormat="1" ht="37.5" customHeight="1">
      <c r="A56" s="288"/>
      <c r="B56" s="1077" t="s">
        <v>254</v>
      </c>
      <c r="C56" s="1077"/>
      <c r="D56" s="1077"/>
      <c r="E56" s="1078"/>
      <c r="F56" s="289">
        <v>28100000</v>
      </c>
      <c r="G56" s="289"/>
      <c r="H56" s="289"/>
      <c r="I56" s="271"/>
      <c r="J56" s="289"/>
      <c r="K56" s="484"/>
      <c r="L56" s="484"/>
      <c r="M56" s="484"/>
      <c r="N56" s="289"/>
      <c r="O56" s="799"/>
      <c r="P56" s="799"/>
      <c r="Q56" s="290"/>
      <c r="R56" s="290"/>
      <c r="S56" s="289"/>
      <c r="V56" s="394"/>
      <c r="W56" s="395">
        <v>28100000</v>
      </c>
      <c r="X56" s="394"/>
      <c r="Y56" s="394"/>
      <c r="AA56" s="418"/>
      <c r="AB56" s="395">
        <v>1</v>
      </c>
      <c r="AC56" s="394"/>
      <c r="AD56" s="394"/>
    </row>
    <row r="57" spans="1:30" s="291" customFormat="1" ht="49.5" customHeight="1">
      <c r="A57" s="288"/>
      <c r="B57" s="1077" t="s">
        <v>255</v>
      </c>
      <c r="C57" s="1077"/>
      <c r="D57" s="1077"/>
      <c r="E57" s="1078"/>
      <c r="F57" s="289">
        <v>39200000</v>
      </c>
      <c r="G57" s="289"/>
      <c r="H57" s="289"/>
      <c r="I57" s="271"/>
      <c r="J57" s="289"/>
      <c r="K57" s="484"/>
      <c r="L57" s="484"/>
      <c r="M57" s="484"/>
      <c r="N57" s="289"/>
      <c r="O57" s="799"/>
      <c r="P57" s="799"/>
      <c r="Q57" s="290"/>
      <c r="R57" s="290"/>
      <c r="S57" s="289"/>
      <c r="V57" s="394"/>
      <c r="W57" s="394"/>
      <c r="X57" s="395">
        <v>39200000</v>
      </c>
      <c r="Y57" s="394"/>
      <c r="AA57" s="418"/>
      <c r="AB57" s="394"/>
      <c r="AC57" s="395">
        <v>1</v>
      </c>
      <c r="AD57" s="394"/>
    </row>
    <row r="58" spans="1:30" s="291" customFormat="1" ht="37.5" customHeight="1">
      <c r="A58" s="288"/>
      <c r="B58" s="1077" t="s">
        <v>86</v>
      </c>
      <c r="C58" s="1077"/>
      <c r="D58" s="1077"/>
      <c r="E58" s="1078"/>
      <c r="F58" s="289">
        <v>23000000</v>
      </c>
      <c r="G58" s="289"/>
      <c r="H58" s="289"/>
      <c r="I58" s="271"/>
      <c r="J58" s="289"/>
      <c r="K58" s="484"/>
      <c r="L58" s="484"/>
      <c r="M58" s="484"/>
      <c r="N58" s="289"/>
      <c r="O58" s="799"/>
      <c r="P58" s="799"/>
      <c r="Q58" s="290"/>
      <c r="R58" s="290"/>
      <c r="S58" s="289"/>
      <c r="V58" s="394"/>
      <c r="W58" s="394"/>
      <c r="X58" s="395">
        <v>23000000</v>
      </c>
      <c r="Y58" s="394"/>
      <c r="AA58" s="418"/>
      <c r="AB58" s="394"/>
      <c r="AC58" s="395">
        <v>1</v>
      </c>
      <c r="AD58" s="394"/>
    </row>
    <row r="59" spans="1:30" s="291" customFormat="1" ht="33.75" customHeight="1">
      <c r="A59" s="292"/>
      <c r="B59" s="1077" t="s">
        <v>258</v>
      </c>
      <c r="C59" s="1077"/>
      <c r="D59" s="1077"/>
      <c r="E59" s="1078"/>
      <c r="F59" s="269">
        <v>18600000</v>
      </c>
      <c r="G59" s="269"/>
      <c r="H59" s="269"/>
      <c r="I59" s="272"/>
      <c r="J59" s="269"/>
      <c r="K59" s="273"/>
      <c r="L59" s="273"/>
      <c r="M59" s="273"/>
      <c r="N59" s="269"/>
      <c r="O59" s="800"/>
      <c r="P59" s="800"/>
      <c r="Q59" s="293"/>
      <c r="R59" s="293"/>
      <c r="S59" s="289"/>
      <c r="V59" s="394"/>
      <c r="W59" s="394"/>
      <c r="X59" s="396">
        <v>18600000</v>
      </c>
      <c r="Y59" s="394"/>
      <c r="AA59" s="418"/>
      <c r="AB59" s="394"/>
      <c r="AC59" s="396">
        <v>1</v>
      </c>
      <c r="AD59" s="394"/>
    </row>
    <row r="60" spans="1:30">
      <c r="A60" s="320"/>
      <c r="B60" s="728" t="s">
        <v>495</v>
      </c>
      <c r="C60" s="321"/>
      <c r="D60" s="321"/>
      <c r="E60" s="322"/>
      <c r="F60" s="233">
        <v>150000000</v>
      </c>
      <c r="G60" s="233"/>
      <c r="H60" s="233"/>
      <c r="I60" s="294"/>
      <c r="J60" s="233"/>
      <c r="K60" s="365"/>
      <c r="L60" s="365"/>
      <c r="M60" s="365"/>
      <c r="N60" s="233"/>
      <c r="O60" s="796"/>
      <c r="P60" s="796"/>
      <c r="Q60" s="295"/>
      <c r="R60" s="295"/>
      <c r="S60" s="296" t="s">
        <v>532</v>
      </c>
      <c r="V60" s="391">
        <v>150000000</v>
      </c>
      <c r="W60" s="364"/>
      <c r="X60" s="364"/>
      <c r="Y60" s="364"/>
      <c r="AA60" s="390">
        <v>1</v>
      </c>
      <c r="AB60" s="364"/>
      <c r="AC60" s="364"/>
      <c r="AD60" s="364"/>
    </row>
    <row r="61" spans="1:30">
      <c r="A61" s="320"/>
      <c r="B61" s="728" t="s">
        <v>496</v>
      </c>
      <c r="C61" s="321"/>
      <c r="D61" s="321"/>
      <c r="E61" s="322"/>
      <c r="F61" s="233">
        <v>150000000</v>
      </c>
      <c r="G61" s="233"/>
      <c r="H61" s="233"/>
      <c r="I61" s="294"/>
      <c r="J61" s="233"/>
      <c r="K61" s="365"/>
      <c r="L61" s="365"/>
      <c r="M61" s="365"/>
      <c r="N61" s="233"/>
      <c r="O61" s="796"/>
      <c r="P61" s="796"/>
      <c r="Q61" s="295"/>
      <c r="R61" s="295"/>
      <c r="S61" s="296" t="s">
        <v>532</v>
      </c>
      <c r="V61" s="391">
        <v>150000000</v>
      </c>
      <c r="W61" s="364"/>
      <c r="X61" s="364"/>
      <c r="Y61" s="364"/>
      <c r="AA61" s="390">
        <v>1</v>
      </c>
      <c r="AB61" s="364"/>
      <c r="AC61" s="364"/>
      <c r="AD61" s="364"/>
    </row>
    <row r="62" spans="1:30">
      <c r="A62" s="320"/>
      <c r="B62" s="1097" t="s">
        <v>613</v>
      </c>
      <c r="C62" s="1098"/>
      <c r="D62" s="1098"/>
      <c r="E62" s="1099"/>
      <c r="F62" s="233">
        <v>175000000</v>
      </c>
      <c r="G62" s="233"/>
      <c r="H62" s="233"/>
      <c r="I62" s="294"/>
      <c r="J62" s="233"/>
      <c r="K62" s="365"/>
      <c r="L62" s="365"/>
      <c r="M62" s="365"/>
      <c r="N62" s="233"/>
      <c r="O62" s="796"/>
      <c r="P62" s="796"/>
      <c r="Q62" s="295"/>
      <c r="R62" s="295"/>
      <c r="S62" s="296" t="s">
        <v>532</v>
      </c>
      <c r="V62" s="391">
        <v>175000000</v>
      </c>
      <c r="W62" s="364"/>
      <c r="X62" s="364"/>
      <c r="Y62" s="364"/>
      <c r="AA62" s="390">
        <v>1</v>
      </c>
      <c r="AB62" s="364"/>
      <c r="AC62" s="364"/>
      <c r="AD62" s="364"/>
    </row>
    <row r="63" spans="1:30">
      <c r="A63" s="320"/>
      <c r="B63" s="1097" t="s">
        <v>614</v>
      </c>
      <c r="C63" s="1098"/>
      <c r="D63" s="1098"/>
      <c r="E63" s="1099"/>
      <c r="F63" s="233">
        <v>199200000</v>
      </c>
      <c r="G63" s="233"/>
      <c r="H63" s="233"/>
      <c r="I63" s="294"/>
      <c r="J63" s="233"/>
      <c r="K63" s="365"/>
      <c r="L63" s="365"/>
      <c r="M63" s="365"/>
      <c r="N63" s="233"/>
      <c r="O63" s="796"/>
      <c r="P63" s="796"/>
      <c r="Q63" s="295"/>
      <c r="R63" s="295"/>
      <c r="S63" s="296" t="s">
        <v>532</v>
      </c>
      <c r="V63" s="391">
        <v>199200000</v>
      </c>
      <c r="W63" s="364"/>
      <c r="X63" s="364"/>
      <c r="Y63" s="364"/>
      <c r="AA63" s="390">
        <v>1</v>
      </c>
      <c r="AB63" s="364"/>
      <c r="AC63" s="364"/>
      <c r="AD63" s="364"/>
    </row>
    <row r="64" spans="1:30">
      <c r="A64" s="320"/>
      <c r="B64" s="728" t="s">
        <v>481</v>
      </c>
      <c r="C64" s="321"/>
      <c r="D64" s="321"/>
      <c r="E64" s="322"/>
      <c r="F64" s="233">
        <v>200000000</v>
      </c>
      <c r="G64" s="233"/>
      <c r="H64" s="233"/>
      <c r="I64" s="294"/>
      <c r="J64" s="233"/>
      <c r="K64" s="365"/>
      <c r="L64" s="365"/>
      <c r="M64" s="365"/>
      <c r="N64" s="233"/>
      <c r="O64" s="796"/>
      <c r="P64" s="796"/>
      <c r="Q64" s="295"/>
      <c r="R64" s="295"/>
      <c r="S64" s="296" t="s">
        <v>532</v>
      </c>
      <c r="V64" s="391">
        <v>200000000</v>
      </c>
      <c r="W64" s="364"/>
      <c r="X64" s="364"/>
      <c r="Y64" s="364"/>
      <c r="AA64" s="390">
        <v>1</v>
      </c>
      <c r="AB64" s="364"/>
      <c r="AC64" s="364"/>
      <c r="AD64" s="364"/>
    </row>
    <row r="65" spans="1:30">
      <c r="A65" s="320"/>
      <c r="B65" s="728" t="s">
        <v>482</v>
      </c>
      <c r="C65" s="321"/>
      <c r="D65" s="321"/>
      <c r="E65" s="322"/>
      <c r="F65" s="233">
        <v>200000000</v>
      </c>
      <c r="G65" s="233"/>
      <c r="H65" s="233"/>
      <c r="I65" s="294"/>
      <c r="J65" s="233"/>
      <c r="K65" s="365"/>
      <c r="L65" s="365"/>
      <c r="M65" s="365"/>
      <c r="N65" s="233"/>
      <c r="O65" s="796"/>
      <c r="P65" s="796"/>
      <c r="Q65" s="295"/>
      <c r="R65" s="295"/>
      <c r="S65" s="296" t="s">
        <v>532</v>
      </c>
      <c r="V65" s="391">
        <v>200000000</v>
      </c>
      <c r="W65" s="364"/>
      <c r="X65" s="364"/>
      <c r="Y65" s="364"/>
      <c r="AA65" s="390">
        <v>1</v>
      </c>
      <c r="AB65" s="364"/>
      <c r="AC65" s="364"/>
      <c r="AD65" s="364"/>
    </row>
    <row r="66" spans="1:30">
      <c r="A66" s="320"/>
      <c r="B66" s="729" t="s">
        <v>483</v>
      </c>
      <c r="C66" s="729"/>
      <c r="D66" s="729"/>
      <c r="E66" s="730"/>
      <c r="F66" s="233">
        <v>200000000</v>
      </c>
      <c r="G66" s="233"/>
      <c r="H66" s="233"/>
      <c r="I66" s="294"/>
      <c r="J66" s="233"/>
      <c r="K66" s="365"/>
      <c r="L66" s="365"/>
      <c r="M66" s="365"/>
      <c r="N66" s="233"/>
      <c r="O66" s="796"/>
      <c r="P66" s="796"/>
      <c r="Q66" s="295"/>
      <c r="R66" s="295"/>
      <c r="S66" s="296" t="s">
        <v>532</v>
      </c>
      <c r="V66" s="391">
        <v>200000000</v>
      </c>
      <c r="W66" s="364"/>
      <c r="X66" s="364"/>
      <c r="Y66" s="364"/>
      <c r="AA66" s="390">
        <v>1</v>
      </c>
      <c r="AB66" s="364"/>
      <c r="AC66" s="364"/>
      <c r="AD66" s="364"/>
    </row>
    <row r="67" spans="1:30">
      <c r="A67" s="320"/>
      <c r="B67" s="729" t="s">
        <v>484</v>
      </c>
      <c r="C67" s="731"/>
      <c r="D67" s="731"/>
      <c r="E67" s="732"/>
      <c r="F67" s="285">
        <v>200000000</v>
      </c>
      <c r="G67" s="285"/>
      <c r="H67" s="285"/>
      <c r="I67" s="286"/>
      <c r="J67" s="285"/>
      <c r="K67" s="483"/>
      <c r="L67" s="483"/>
      <c r="M67" s="483"/>
      <c r="N67" s="285"/>
      <c r="O67" s="798"/>
      <c r="P67" s="798"/>
      <c r="Q67" s="287"/>
      <c r="R67" s="287"/>
      <c r="S67" s="296" t="s">
        <v>532</v>
      </c>
      <c r="V67" s="393">
        <v>200000000</v>
      </c>
      <c r="W67" s="364"/>
      <c r="X67" s="364"/>
      <c r="Y67" s="364"/>
      <c r="AA67" s="390">
        <v>1</v>
      </c>
      <c r="AB67" s="364"/>
      <c r="AC67" s="364"/>
      <c r="AD67" s="364"/>
    </row>
    <row r="68" spans="1:30">
      <c r="A68" s="282"/>
      <c r="B68" s="1093"/>
      <c r="C68" s="1093"/>
      <c r="D68" s="1093"/>
      <c r="E68" s="1094"/>
      <c r="F68" s="285"/>
      <c r="G68" s="285"/>
      <c r="H68" s="285"/>
      <c r="I68" s="286"/>
      <c r="J68" s="285"/>
      <c r="K68" s="483"/>
      <c r="L68" s="483"/>
      <c r="M68" s="483"/>
      <c r="N68" s="285"/>
      <c r="O68" s="798"/>
      <c r="P68" s="798"/>
      <c r="Q68" s="287"/>
      <c r="R68" s="287"/>
      <c r="S68" s="285"/>
      <c r="V68" s="393"/>
      <c r="W68" s="364"/>
      <c r="X68" s="364"/>
      <c r="Y68" s="364"/>
      <c r="AA68" s="390"/>
      <c r="AB68" s="364"/>
      <c r="AC68" s="364"/>
      <c r="AD68" s="364"/>
    </row>
    <row r="69" spans="1:30" hidden="1">
      <c r="A69" s="282" t="s">
        <v>90</v>
      </c>
      <c r="B69" s="283"/>
      <c r="C69" s="283"/>
      <c r="D69" s="283"/>
      <c r="E69" s="284"/>
      <c r="F69" s="285"/>
      <c r="G69" s="285"/>
      <c r="H69" s="285"/>
      <c r="I69" s="286"/>
      <c r="J69" s="285"/>
      <c r="K69" s="483"/>
      <c r="L69" s="483"/>
      <c r="M69" s="483"/>
      <c r="N69" s="285"/>
      <c r="O69" s="798"/>
      <c r="P69" s="798"/>
      <c r="Q69" s="287"/>
      <c r="R69" s="287"/>
      <c r="S69" s="285"/>
      <c r="V69" s="393"/>
      <c r="W69" s="364"/>
      <c r="X69" s="364"/>
      <c r="Y69" s="364"/>
      <c r="AA69" s="390"/>
      <c r="AB69" s="364"/>
      <c r="AC69" s="364"/>
      <c r="AD69" s="364"/>
    </row>
    <row r="70" spans="1:30" hidden="1">
      <c r="A70" s="282"/>
      <c r="B70" s="283" t="s">
        <v>36</v>
      </c>
      <c r="C70" s="283"/>
      <c r="D70" s="283"/>
      <c r="E70" s="284"/>
      <c r="F70" s="297">
        <v>18200000</v>
      </c>
      <c r="G70" s="297"/>
      <c r="H70" s="297"/>
      <c r="I70" s="286"/>
      <c r="J70" s="297"/>
      <c r="K70" s="485"/>
      <c r="L70" s="485"/>
      <c r="M70" s="485"/>
      <c r="N70" s="297"/>
      <c r="O70" s="801"/>
      <c r="P70" s="801"/>
      <c r="Q70" s="298"/>
      <c r="R70" s="298"/>
      <c r="S70" s="285" t="s">
        <v>532</v>
      </c>
      <c r="V70" s="364"/>
      <c r="W70" s="364"/>
      <c r="X70" s="364"/>
      <c r="Y70" s="397">
        <v>18200000</v>
      </c>
      <c r="AA70" s="327"/>
      <c r="AB70" s="364"/>
      <c r="AC70" s="364"/>
      <c r="AD70" s="397">
        <v>1</v>
      </c>
    </row>
    <row r="71" spans="1:30" hidden="1">
      <c r="A71" s="282"/>
      <c r="B71" s="1093"/>
      <c r="C71" s="1093"/>
      <c r="D71" s="1093"/>
      <c r="E71" s="1094"/>
      <c r="F71" s="297"/>
      <c r="G71" s="297"/>
      <c r="H71" s="297"/>
      <c r="I71" s="286"/>
      <c r="J71" s="297"/>
      <c r="K71" s="485"/>
      <c r="L71" s="485"/>
      <c r="M71" s="485"/>
      <c r="N71" s="297"/>
      <c r="O71" s="801"/>
      <c r="P71" s="801"/>
      <c r="Q71" s="298"/>
      <c r="R71" s="298"/>
      <c r="S71" s="297"/>
      <c r="V71" s="364"/>
      <c r="W71" s="364"/>
      <c r="X71" s="364"/>
      <c r="Y71" s="397"/>
      <c r="AA71" s="327"/>
      <c r="AB71" s="364"/>
      <c r="AC71" s="364"/>
      <c r="AD71" s="397"/>
    </row>
    <row r="72" spans="1:30" s="303" customFormat="1" hidden="1">
      <c r="A72" s="277" t="s">
        <v>260</v>
      </c>
      <c r="B72" s="278"/>
      <c r="C72" s="278"/>
      <c r="D72" s="278"/>
      <c r="E72" s="279"/>
      <c r="F72" s="299"/>
      <c r="G72" s="300"/>
      <c r="H72" s="300"/>
      <c r="I72" s="301"/>
      <c r="J72" s="300"/>
      <c r="K72" s="486"/>
      <c r="L72" s="486"/>
      <c r="M72" s="486"/>
      <c r="N72" s="300"/>
      <c r="O72" s="802"/>
      <c r="P72" s="802"/>
      <c r="Q72" s="302"/>
      <c r="R72" s="302"/>
      <c r="S72" s="300"/>
      <c r="V72" s="398"/>
      <c r="W72" s="398"/>
      <c r="X72" s="398"/>
      <c r="Y72" s="399"/>
      <c r="AA72" s="327"/>
      <c r="AB72" s="398"/>
      <c r="AC72" s="398"/>
      <c r="AD72" s="399"/>
    </row>
    <row r="73" spans="1:30" s="303" customFormat="1" hidden="1">
      <c r="A73" s="277"/>
      <c r="B73" s="278" t="s">
        <v>36</v>
      </c>
      <c r="C73" s="278"/>
      <c r="D73" s="278"/>
      <c r="E73" s="279"/>
      <c r="F73" s="299">
        <v>10000000</v>
      </c>
      <c r="G73" s="300"/>
      <c r="H73" s="300"/>
      <c r="I73" s="301"/>
      <c r="J73" s="300"/>
      <c r="K73" s="486"/>
      <c r="L73" s="486"/>
      <c r="M73" s="486"/>
      <c r="N73" s="300"/>
      <c r="O73" s="802"/>
      <c r="P73" s="802"/>
      <c r="Q73" s="302"/>
      <c r="R73" s="302"/>
      <c r="S73" s="300"/>
      <c r="V73" s="398"/>
      <c r="W73" s="398"/>
      <c r="X73" s="398"/>
      <c r="Y73" s="399">
        <v>10000000</v>
      </c>
      <c r="AA73" s="327"/>
      <c r="AB73" s="398"/>
      <c r="AC73" s="398"/>
      <c r="AD73" s="399">
        <v>1</v>
      </c>
    </row>
    <row r="74" spans="1:30" s="303" customFormat="1" hidden="1">
      <c r="A74" s="277"/>
      <c r="B74" s="278" t="s">
        <v>37</v>
      </c>
      <c r="C74" s="278"/>
      <c r="D74" s="278"/>
      <c r="E74" s="279"/>
      <c r="F74" s="299">
        <v>38038200</v>
      </c>
      <c r="G74" s="300"/>
      <c r="H74" s="300"/>
      <c r="I74" s="301"/>
      <c r="J74" s="300"/>
      <c r="K74" s="486"/>
      <c r="L74" s="486"/>
      <c r="M74" s="486"/>
      <c r="N74" s="300"/>
      <c r="O74" s="802"/>
      <c r="P74" s="802"/>
      <c r="Q74" s="302"/>
      <c r="R74" s="302"/>
      <c r="S74" s="300"/>
      <c r="V74" s="398"/>
      <c r="W74" s="398"/>
      <c r="X74" s="398"/>
      <c r="Y74" s="399">
        <v>38038200</v>
      </c>
      <c r="AA74" s="327"/>
      <c r="AB74" s="398"/>
      <c r="AC74" s="398"/>
      <c r="AD74" s="399">
        <v>1</v>
      </c>
    </row>
    <row r="75" spans="1:30" s="303" customFormat="1" hidden="1">
      <c r="A75" s="277"/>
      <c r="B75" s="278"/>
      <c r="C75" s="278"/>
      <c r="D75" s="278"/>
      <c r="E75" s="279"/>
      <c r="F75" s="299"/>
      <c r="G75" s="300"/>
      <c r="H75" s="300"/>
      <c r="I75" s="301"/>
      <c r="J75" s="300"/>
      <c r="K75" s="486"/>
      <c r="L75" s="486"/>
      <c r="M75" s="486"/>
      <c r="N75" s="300"/>
      <c r="O75" s="802"/>
      <c r="P75" s="802"/>
      <c r="Q75" s="302"/>
      <c r="R75" s="302"/>
      <c r="S75" s="300"/>
      <c r="V75" s="398"/>
      <c r="W75" s="398"/>
      <c r="X75" s="398"/>
      <c r="Y75" s="399"/>
      <c r="AA75" s="327"/>
      <c r="AB75" s="398"/>
      <c r="AC75" s="398"/>
      <c r="AD75" s="399"/>
    </row>
    <row r="76" spans="1:30" s="303" customFormat="1" hidden="1">
      <c r="A76" s="277" t="s">
        <v>261</v>
      </c>
      <c r="B76" s="278"/>
      <c r="C76" s="278"/>
      <c r="D76" s="278"/>
      <c r="E76" s="279"/>
      <c r="F76" s="299"/>
      <c r="G76" s="300"/>
      <c r="H76" s="300"/>
      <c r="I76" s="301"/>
      <c r="J76" s="300"/>
      <c r="K76" s="486"/>
      <c r="L76" s="486"/>
      <c r="M76" s="486"/>
      <c r="N76" s="300"/>
      <c r="O76" s="802"/>
      <c r="P76" s="802"/>
      <c r="Q76" s="302"/>
      <c r="R76" s="302"/>
      <c r="S76" s="300"/>
      <c r="V76" s="398"/>
      <c r="W76" s="398"/>
      <c r="X76" s="398"/>
      <c r="Y76" s="399"/>
      <c r="AA76" s="327"/>
      <c r="AB76" s="398"/>
      <c r="AC76" s="398"/>
      <c r="AD76" s="399"/>
    </row>
    <row r="77" spans="1:30" s="303" customFormat="1" hidden="1">
      <c r="A77" s="277"/>
      <c r="B77" s="278" t="s">
        <v>36</v>
      </c>
      <c r="C77" s="278"/>
      <c r="D77" s="278"/>
      <c r="E77" s="279"/>
      <c r="F77" s="299">
        <v>9250000</v>
      </c>
      <c r="G77" s="300"/>
      <c r="H77" s="300"/>
      <c r="I77" s="301"/>
      <c r="J77" s="300"/>
      <c r="K77" s="486"/>
      <c r="L77" s="486"/>
      <c r="M77" s="486"/>
      <c r="N77" s="300"/>
      <c r="O77" s="802"/>
      <c r="P77" s="802"/>
      <c r="Q77" s="302"/>
      <c r="R77" s="302"/>
      <c r="S77" s="300"/>
      <c r="V77" s="398"/>
      <c r="W77" s="398"/>
      <c r="X77" s="398"/>
      <c r="Y77" s="399">
        <v>9250000</v>
      </c>
      <c r="AA77" s="327"/>
      <c r="AB77" s="398"/>
      <c r="AC77" s="398"/>
      <c r="AD77" s="399">
        <v>1</v>
      </c>
    </row>
    <row r="78" spans="1:30" s="303" customFormat="1" hidden="1">
      <c r="A78" s="277"/>
      <c r="B78" s="278" t="s">
        <v>37</v>
      </c>
      <c r="C78" s="278"/>
      <c r="D78" s="278"/>
      <c r="E78" s="279"/>
      <c r="F78" s="299">
        <v>12787000</v>
      </c>
      <c r="G78" s="300"/>
      <c r="H78" s="300"/>
      <c r="I78" s="301"/>
      <c r="J78" s="300"/>
      <c r="K78" s="486"/>
      <c r="L78" s="486"/>
      <c r="M78" s="486"/>
      <c r="N78" s="300"/>
      <c r="O78" s="802"/>
      <c r="P78" s="802"/>
      <c r="Q78" s="302"/>
      <c r="R78" s="302"/>
      <c r="S78" s="300"/>
      <c r="V78" s="398"/>
      <c r="W78" s="398"/>
      <c r="X78" s="398"/>
      <c r="Y78" s="399">
        <v>12787000</v>
      </c>
      <c r="AA78" s="327"/>
      <c r="AB78" s="398"/>
      <c r="AC78" s="398"/>
      <c r="AD78" s="399">
        <v>1</v>
      </c>
    </row>
    <row r="79" spans="1:30" s="303" customFormat="1" hidden="1">
      <c r="A79" s="277"/>
      <c r="B79" s="278"/>
      <c r="C79" s="278"/>
      <c r="D79" s="278"/>
      <c r="E79" s="279"/>
      <c r="F79" s="299"/>
      <c r="G79" s="300"/>
      <c r="H79" s="300"/>
      <c r="I79" s="301"/>
      <c r="J79" s="300"/>
      <c r="K79" s="486"/>
      <c r="L79" s="486"/>
      <c r="M79" s="486"/>
      <c r="N79" s="300"/>
      <c r="O79" s="802"/>
      <c r="P79" s="802"/>
      <c r="Q79" s="302"/>
      <c r="R79" s="302"/>
      <c r="S79" s="300"/>
      <c r="V79" s="398"/>
      <c r="W79" s="398"/>
      <c r="X79" s="398"/>
      <c r="Y79" s="399"/>
      <c r="AA79" s="327"/>
      <c r="AB79" s="398"/>
      <c r="AC79" s="398"/>
      <c r="AD79" s="399"/>
    </row>
    <row r="80" spans="1:30" s="303" customFormat="1" hidden="1">
      <c r="A80" s="277" t="s">
        <v>262</v>
      </c>
      <c r="B80" s="278"/>
      <c r="C80" s="278"/>
      <c r="D80" s="278"/>
      <c r="E80" s="279"/>
      <c r="F80" s="299"/>
      <c r="G80" s="300"/>
      <c r="H80" s="300"/>
      <c r="I80" s="301"/>
      <c r="J80" s="300"/>
      <c r="K80" s="486"/>
      <c r="L80" s="486"/>
      <c r="M80" s="486"/>
      <c r="N80" s="300"/>
      <c r="O80" s="802"/>
      <c r="P80" s="802"/>
      <c r="Q80" s="302"/>
      <c r="R80" s="302"/>
      <c r="S80" s="300"/>
      <c r="V80" s="398"/>
      <c r="W80" s="398"/>
      <c r="X80" s="398"/>
      <c r="Y80" s="399"/>
      <c r="AA80" s="327"/>
      <c r="AB80" s="398"/>
      <c r="AC80" s="398"/>
      <c r="AD80" s="399"/>
    </row>
    <row r="81" spans="1:30" s="303" customFormat="1" hidden="1">
      <c r="A81" s="277"/>
      <c r="B81" s="278" t="s">
        <v>37</v>
      </c>
      <c r="C81" s="278"/>
      <c r="D81" s="278"/>
      <c r="E81" s="279"/>
      <c r="F81" s="299">
        <v>18760000</v>
      </c>
      <c r="G81" s="300"/>
      <c r="H81" s="300"/>
      <c r="I81" s="301"/>
      <c r="J81" s="300"/>
      <c r="K81" s="486"/>
      <c r="L81" s="486"/>
      <c r="M81" s="486"/>
      <c r="N81" s="300"/>
      <c r="O81" s="802"/>
      <c r="P81" s="802"/>
      <c r="Q81" s="302"/>
      <c r="R81" s="302"/>
      <c r="S81" s="300"/>
      <c r="V81" s="398"/>
      <c r="W81" s="398"/>
      <c r="X81" s="398"/>
      <c r="Y81" s="399">
        <v>18760000</v>
      </c>
      <c r="AA81" s="327"/>
      <c r="AB81" s="398"/>
      <c r="AC81" s="398"/>
      <c r="AD81" s="399">
        <v>1</v>
      </c>
    </row>
    <row r="82" spans="1:30" s="303" customFormat="1" hidden="1">
      <c r="A82" s="277"/>
      <c r="B82" s="278"/>
      <c r="C82" s="278"/>
      <c r="D82" s="278"/>
      <c r="E82" s="279"/>
      <c r="F82" s="299"/>
      <c r="G82" s="300"/>
      <c r="H82" s="300"/>
      <c r="I82" s="301"/>
      <c r="J82" s="300"/>
      <c r="K82" s="486"/>
      <c r="L82" s="486"/>
      <c r="M82" s="486"/>
      <c r="N82" s="300"/>
      <c r="O82" s="802"/>
      <c r="P82" s="802"/>
      <c r="Q82" s="302"/>
      <c r="R82" s="302"/>
      <c r="S82" s="300"/>
      <c r="V82" s="398"/>
      <c r="W82" s="398"/>
      <c r="X82" s="398"/>
      <c r="Y82" s="399"/>
      <c r="AA82" s="327"/>
      <c r="AB82" s="398"/>
      <c r="AC82" s="398"/>
      <c r="AD82" s="399"/>
    </row>
    <row r="83" spans="1:30" s="303" customFormat="1" hidden="1">
      <c r="A83" s="277" t="s">
        <v>263</v>
      </c>
      <c r="B83" s="278"/>
      <c r="C83" s="278"/>
      <c r="D83" s="278"/>
      <c r="E83" s="279"/>
      <c r="F83" s="299"/>
      <c r="G83" s="300"/>
      <c r="H83" s="300"/>
      <c r="I83" s="301"/>
      <c r="J83" s="300"/>
      <c r="K83" s="486"/>
      <c r="L83" s="486"/>
      <c r="M83" s="486"/>
      <c r="N83" s="300"/>
      <c r="O83" s="802"/>
      <c r="P83" s="802"/>
      <c r="Q83" s="302"/>
      <c r="R83" s="302"/>
      <c r="S83" s="300"/>
      <c r="V83" s="398"/>
      <c r="W83" s="398"/>
      <c r="X83" s="398"/>
      <c r="Y83" s="399"/>
      <c r="AA83" s="327"/>
      <c r="AB83" s="398"/>
      <c r="AC83" s="398"/>
      <c r="AD83" s="399"/>
    </row>
    <row r="84" spans="1:30" s="303" customFormat="1" hidden="1">
      <c r="A84" s="277"/>
      <c r="B84" s="278" t="s">
        <v>36</v>
      </c>
      <c r="C84" s="278"/>
      <c r="D84" s="278"/>
      <c r="E84" s="279"/>
      <c r="F84" s="299">
        <v>40400000</v>
      </c>
      <c r="G84" s="300"/>
      <c r="H84" s="300"/>
      <c r="I84" s="301"/>
      <c r="J84" s="300"/>
      <c r="K84" s="486"/>
      <c r="L84" s="486"/>
      <c r="M84" s="486"/>
      <c r="N84" s="300"/>
      <c r="O84" s="802"/>
      <c r="P84" s="802"/>
      <c r="Q84" s="302"/>
      <c r="R84" s="302"/>
      <c r="S84" s="300"/>
      <c r="V84" s="398"/>
      <c r="W84" s="398"/>
      <c r="X84" s="398"/>
      <c r="Y84" s="399">
        <v>40400000</v>
      </c>
      <c r="AA84" s="327"/>
      <c r="AB84" s="398"/>
      <c r="AC84" s="398"/>
      <c r="AD84" s="399">
        <v>1</v>
      </c>
    </row>
    <row r="85" spans="1:30" s="303" customFormat="1" hidden="1">
      <c r="A85" s="277"/>
      <c r="B85" s="278" t="s">
        <v>37</v>
      </c>
      <c r="C85" s="278"/>
      <c r="D85" s="278"/>
      <c r="E85" s="279"/>
      <c r="F85" s="233">
        <v>72280000</v>
      </c>
      <c r="G85" s="300"/>
      <c r="H85" s="300"/>
      <c r="I85" s="301"/>
      <c r="J85" s="300"/>
      <c r="K85" s="486"/>
      <c r="L85" s="486"/>
      <c r="M85" s="486"/>
      <c r="N85" s="300"/>
      <c r="O85" s="802"/>
      <c r="P85" s="802"/>
      <c r="Q85" s="302"/>
      <c r="R85" s="302"/>
      <c r="S85" s="300"/>
      <c r="V85" s="398"/>
      <c r="W85" s="398"/>
      <c r="X85" s="398"/>
      <c r="Y85" s="391">
        <v>72280000</v>
      </c>
      <c r="AA85" s="327"/>
      <c r="AB85" s="398"/>
      <c r="AC85" s="398"/>
      <c r="AD85" s="391">
        <v>1</v>
      </c>
    </row>
    <row r="86" spans="1:30" s="303" customFormat="1" hidden="1">
      <c r="A86" s="277"/>
      <c r="B86" s="278"/>
      <c r="C86" s="278"/>
      <c r="D86" s="278"/>
      <c r="E86" s="279"/>
      <c r="F86" s="233"/>
      <c r="G86" s="300"/>
      <c r="H86" s="300"/>
      <c r="I86" s="301"/>
      <c r="J86" s="300"/>
      <c r="K86" s="486"/>
      <c r="L86" s="486"/>
      <c r="M86" s="486"/>
      <c r="N86" s="300"/>
      <c r="O86" s="802"/>
      <c r="P86" s="802"/>
      <c r="Q86" s="302"/>
      <c r="R86" s="302"/>
      <c r="S86" s="300"/>
      <c r="V86" s="398"/>
      <c r="W86" s="398"/>
      <c r="X86" s="398"/>
      <c r="Y86" s="391"/>
      <c r="AA86" s="327"/>
      <c r="AB86" s="398"/>
      <c r="AC86" s="398"/>
      <c r="AD86" s="391"/>
    </row>
    <row r="87" spans="1:30" s="303" customFormat="1" hidden="1">
      <c r="A87" s="277" t="s">
        <v>264</v>
      </c>
      <c r="B87" s="278"/>
      <c r="C87" s="278"/>
      <c r="D87" s="278"/>
      <c r="E87" s="279"/>
      <c r="F87" s="233"/>
      <c r="G87" s="300"/>
      <c r="H87" s="300"/>
      <c r="I87" s="301"/>
      <c r="J87" s="300"/>
      <c r="K87" s="486"/>
      <c r="L87" s="486"/>
      <c r="M87" s="486"/>
      <c r="N87" s="300"/>
      <c r="O87" s="802"/>
      <c r="P87" s="802"/>
      <c r="Q87" s="302"/>
      <c r="R87" s="302"/>
      <c r="S87" s="300"/>
      <c r="V87" s="398"/>
      <c r="W87" s="398"/>
      <c r="X87" s="398"/>
      <c r="Y87" s="391"/>
      <c r="AA87" s="327"/>
      <c r="AB87" s="398"/>
      <c r="AC87" s="398"/>
      <c r="AD87" s="391"/>
    </row>
    <row r="88" spans="1:30" s="303" customFormat="1" hidden="1">
      <c r="A88" s="277"/>
      <c r="B88" s="278" t="s">
        <v>36</v>
      </c>
      <c r="C88" s="278"/>
      <c r="D88" s="278"/>
      <c r="E88" s="279"/>
      <c r="F88" s="233">
        <v>25600000</v>
      </c>
      <c r="G88" s="300"/>
      <c r="H88" s="300"/>
      <c r="I88" s="301"/>
      <c r="J88" s="300"/>
      <c r="K88" s="486"/>
      <c r="L88" s="486"/>
      <c r="M88" s="486"/>
      <c r="N88" s="300"/>
      <c r="O88" s="802"/>
      <c r="P88" s="802"/>
      <c r="Q88" s="302"/>
      <c r="R88" s="302"/>
      <c r="S88" s="300"/>
      <c r="V88" s="398"/>
      <c r="W88" s="398"/>
      <c r="X88" s="398"/>
      <c r="Y88" s="391">
        <v>25600000</v>
      </c>
      <c r="AA88" s="327"/>
      <c r="AB88" s="398"/>
      <c r="AC88" s="398"/>
      <c r="AD88" s="391">
        <v>1</v>
      </c>
    </row>
    <row r="89" spans="1:30" s="303" customFormat="1" hidden="1">
      <c r="A89" s="277"/>
      <c r="B89" s="278" t="s">
        <v>37</v>
      </c>
      <c r="C89" s="278"/>
      <c r="D89" s="278"/>
      <c r="E89" s="279"/>
      <c r="F89" s="233">
        <v>20000000</v>
      </c>
      <c r="G89" s="300"/>
      <c r="H89" s="300"/>
      <c r="I89" s="301"/>
      <c r="J89" s="300"/>
      <c r="K89" s="486"/>
      <c r="L89" s="486"/>
      <c r="M89" s="486"/>
      <c r="N89" s="300"/>
      <c r="O89" s="802"/>
      <c r="P89" s="802"/>
      <c r="Q89" s="302"/>
      <c r="R89" s="302"/>
      <c r="S89" s="300"/>
      <c r="V89" s="398"/>
      <c r="W89" s="398"/>
      <c r="X89" s="398"/>
      <c r="Y89" s="391">
        <v>20000000</v>
      </c>
      <c r="AA89" s="327"/>
      <c r="AB89" s="398"/>
      <c r="AC89" s="398"/>
      <c r="AD89" s="391">
        <v>1</v>
      </c>
    </row>
    <row r="90" spans="1:30" s="303" customFormat="1" hidden="1">
      <c r="A90" s="277"/>
      <c r="B90" s="278"/>
      <c r="C90" s="278"/>
      <c r="D90" s="278"/>
      <c r="E90" s="279"/>
      <c r="F90" s="233"/>
      <c r="G90" s="300"/>
      <c r="H90" s="300"/>
      <c r="I90" s="301"/>
      <c r="J90" s="300"/>
      <c r="K90" s="486"/>
      <c r="L90" s="486"/>
      <c r="M90" s="486"/>
      <c r="N90" s="300"/>
      <c r="O90" s="802"/>
      <c r="P90" s="802"/>
      <c r="Q90" s="302"/>
      <c r="R90" s="302"/>
      <c r="S90" s="300"/>
      <c r="V90" s="398"/>
      <c r="W90" s="398"/>
      <c r="X90" s="398"/>
      <c r="Y90" s="391"/>
      <c r="AA90" s="327"/>
      <c r="AB90" s="398"/>
      <c r="AC90" s="398"/>
      <c r="AD90" s="391"/>
    </row>
    <row r="91" spans="1:30" s="303" customFormat="1" hidden="1">
      <c r="A91" s="277" t="s">
        <v>265</v>
      </c>
      <c r="B91" s="278"/>
      <c r="C91" s="278"/>
      <c r="D91" s="278"/>
      <c r="E91" s="279"/>
      <c r="F91" s="233"/>
      <c r="G91" s="300"/>
      <c r="H91" s="300"/>
      <c r="I91" s="301"/>
      <c r="J91" s="300"/>
      <c r="K91" s="486"/>
      <c r="L91" s="486"/>
      <c r="M91" s="486"/>
      <c r="N91" s="300"/>
      <c r="O91" s="802"/>
      <c r="P91" s="802"/>
      <c r="Q91" s="302"/>
      <c r="R91" s="302"/>
      <c r="S91" s="300"/>
      <c r="V91" s="398"/>
      <c r="W91" s="398"/>
      <c r="X91" s="398"/>
      <c r="Y91" s="391"/>
      <c r="AA91" s="327"/>
      <c r="AB91" s="398"/>
      <c r="AC91" s="398"/>
      <c r="AD91" s="391"/>
    </row>
    <row r="92" spans="1:30" s="303" customFormat="1" hidden="1">
      <c r="A92" s="277"/>
      <c r="B92" s="278" t="s">
        <v>36</v>
      </c>
      <c r="C92" s="278"/>
      <c r="D92" s="278"/>
      <c r="E92" s="279"/>
      <c r="F92" s="233">
        <v>35500000</v>
      </c>
      <c r="G92" s="300"/>
      <c r="H92" s="300"/>
      <c r="I92" s="301"/>
      <c r="J92" s="300"/>
      <c r="K92" s="486"/>
      <c r="L92" s="486"/>
      <c r="M92" s="486"/>
      <c r="N92" s="300"/>
      <c r="O92" s="802"/>
      <c r="P92" s="802"/>
      <c r="Q92" s="302"/>
      <c r="R92" s="302"/>
      <c r="S92" s="300"/>
      <c r="V92" s="398"/>
      <c r="W92" s="398"/>
      <c r="X92" s="398"/>
      <c r="Y92" s="391">
        <v>35500000</v>
      </c>
      <c r="AA92" s="327"/>
      <c r="AB92" s="398"/>
      <c r="AC92" s="398"/>
      <c r="AD92" s="391">
        <v>1</v>
      </c>
    </row>
    <row r="93" spans="1:30" s="303" customFormat="1" hidden="1">
      <c r="A93" s="277"/>
      <c r="B93" s="278" t="s">
        <v>37</v>
      </c>
      <c r="C93" s="278"/>
      <c r="D93" s="278"/>
      <c r="E93" s="279"/>
      <c r="F93" s="233">
        <v>62040000</v>
      </c>
      <c r="G93" s="300"/>
      <c r="H93" s="300"/>
      <c r="I93" s="301"/>
      <c r="J93" s="300"/>
      <c r="K93" s="486"/>
      <c r="L93" s="486"/>
      <c r="M93" s="486"/>
      <c r="N93" s="300"/>
      <c r="O93" s="802"/>
      <c r="P93" s="802"/>
      <c r="Q93" s="302"/>
      <c r="R93" s="302"/>
      <c r="S93" s="300"/>
      <c r="V93" s="398"/>
      <c r="W93" s="398"/>
      <c r="X93" s="398"/>
      <c r="Y93" s="391">
        <v>62040000</v>
      </c>
      <c r="AA93" s="327"/>
      <c r="AB93" s="398"/>
      <c r="AC93" s="398"/>
      <c r="AD93" s="391">
        <v>1</v>
      </c>
    </row>
    <row r="94" spans="1:30" s="303" customFormat="1" hidden="1">
      <c r="A94" s="277"/>
      <c r="B94" s="278"/>
      <c r="C94" s="278"/>
      <c r="D94" s="278"/>
      <c r="E94" s="279"/>
      <c r="F94" s="233"/>
      <c r="G94" s="300"/>
      <c r="H94" s="300"/>
      <c r="I94" s="301"/>
      <c r="J94" s="300"/>
      <c r="K94" s="486"/>
      <c r="L94" s="486"/>
      <c r="M94" s="486"/>
      <c r="N94" s="300"/>
      <c r="O94" s="802"/>
      <c r="P94" s="802"/>
      <c r="Q94" s="302"/>
      <c r="R94" s="302"/>
      <c r="S94" s="300"/>
      <c r="V94" s="398"/>
      <c r="W94" s="398"/>
      <c r="X94" s="398"/>
      <c r="Y94" s="391"/>
      <c r="AA94" s="327"/>
      <c r="AB94" s="398"/>
      <c r="AC94" s="398"/>
      <c r="AD94" s="391"/>
    </row>
    <row r="95" spans="1:30" s="303" customFormat="1" hidden="1">
      <c r="A95" s="277" t="s">
        <v>266</v>
      </c>
      <c r="B95" s="278"/>
      <c r="C95" s="278"/>
      <c r="D95" s="278"/>
      <c r="E95" s="279"/>
      <c r="F95" s="233"/>
      <c r="G95" s="300"/>
      <c r="H95" s="300"/>
      <c r="I95" s="301"/>
      <c r="J95" s="300"/>
      <c r="K95" s="486"/>
      <c r="L95" s="486"/>
      <c r="M95" s="486"/>
      <c r="N95" s="300"/>
      <c r="O95" s="802"/>
      <c r="P95" s="802"/>
      <c r="Q95" s="302"/>
      <c r="R95" s="302"/>
      <c r="S95" s="300"/>
      <c r="V95" s="398"/>
      <c r="W95" s="398"/>
      <c r="X95" s="398"/>
      <c r="Y95" s="391"/>
      <c r="AA95" s="327"/>
      <c r="AB95" s="398"/>
      <c r="AC95" s="398"/>
      <c r="AD95" s="391"/>
    </row>
    <row r="96" spans="1:30" s="303" customFormat="1" hidden="1">
      <c r="A96" s="277"/>
      <c r="B96" s="278" t="s">
        <v>36</v>
      </c>
      <c r="C96" s="278"/>
      <c r="D96" s="278"/>
      <c r="E96" s="279"/>
      <c r="F96" s="233">
        <v>8875000</v>
      </c>
      <c r="G96" s="300"/>
      <c r="H96" s="300"/>
      <c r="I96" s="301"/>
      <c r="J96" s="300"/>
      <c r="K96" s="486"/>
      <c r="L96" s="486"/>
      <c r="M96" s="486"/>
      <c r="N96" s="300"/>
      <c r="O96" s="802"/>
      <c r="P96" s="802"/>
      <c r="Q96" s="302"/>
      <c r="R96" s="302"/>
      <c r="S96" s="300"/>
      <c r="V96" s="398"/>
      <c r="W96" s="398"/>
      <c r="X96" s="398"/>
      <c r="Y96" s="391">
        <v>8875000</v>
      </c>
      <c r="AA96" s="327"/>
      <c r="AB96" s="398"/>
      <c r="AC96" s="398"/>
      <c r="AD96" s="391">
        <v>1</v>
      </c>
    </row>
    <row r="97" spans="1:30" s="303" customFormat="1" hidden="1">
      <c r="A97" s="277"/>
      <c r="B97" s="278" t="s">
        <v>37</v>
      </c>
      <c r="C97" s="278"/>
      <c r="D97" s="278"/>
      <c r="E97" s="279"/>
      <c r="F97" s="233">
        <v>17406900</v>
      </c>
      <c r="G97" s="300"/>
      <c r="H97" s="300"/>
      <c r="I97" s="301"/>
      <c r="J97" s="300"/>
      <c r="K97" s="486"/>
      <c r="L97" s="486"/>
      <c r="M97" s="486"/>
      <c r="N97" s="300"/>
      <c r="O97" s="802"/>
      <c r="P97" s="802"/>
      <c r="Q97" s="302"/>
      <c r="R97" s="302"/>
      <c r="S97" s="300"/>
      <c r="V97" s="398"/>
      <c r="W97" s="398"/>
      <c r="X97" s="398"/>
      <c r="Y97" s="391">
        <v>17406900</v>
      </c>
      <c r="AA97" s="327"/>
      <c r="AB97" s="398"/>
      <c r="AC97" s="398"/>
      <c r="AD97" s="391">
        <v>1</v>
      </c>
    </row>
    <row r="98" spans="1:30" s="303" customFormat="1" hidden="1">
      <c r="A98" s="277"/>
      <c r="B98" s="278"/>
      <c r="C98" s="278"/>
      <c r="D98" s="278"/>
      <c r="E98" s="279"/>
      <c r="F98" s="233"/>
      <c r="G98" s="300"/>
      <c r="H98" s="300"/>
      <c r="I98" s="301"/>
      <c r="J98" s="300"/>
      <c r="K98" s="486"/>
      <c r="L98" s="486"/>
      <c r="M98" s="486"/>
      <c r="N98" s="300"/>
      <c r="O98" s="802"/>
      <c r="P98" s="802"/>
      <c r="Q98" s="302"/>
      <c r="R98" s="302"/>
      <c r="S98" s="300"/>
      <c r="V98" s="398"/>
      <c r="W98" s="398"/>
      <c r="X98" s="398"/>
      <c r="Y98" s="391"/>
      <c r="AA98" s="327"/>
      <c r="AB98" s="398"/>
      <c r="AC98" s="398"/>
      <c r="AD98" s="391"/>
    </row>
    <row r="99" spans="1:30" s="303" customFormat="1" hidden="1">
      <c r="A99" s="277" t="s">
        <v>267</v>
      </c>
      <c r="B99" s="278"/>
      <c r="C99" s="278"/>
      <c r="D99" s="278"/>
      <c r="E99" s="279"/>
      <c r="F99" s="233"/>
      <c r="G99" s="300"/>
      <c r="H99" s="300"/>
      <c r="I99" s="301"/>
      <c r="J99" s="300"/>
      <c r="K99" s="486"/>
      <c r="L99" s="486"/>
      <c r="M99" s="486"/>
      <c r="N99" s="300"/>
      <c r="O99" s="802"/>
      <c r="P99" s="802"/>
      <c r="Q99" s="302"/>
      <c r="R99" s="302"/>
      <c r="S99" s="300"/>
      <c r="V99" s="398"/>
      <c r="W99" s="398"/>
      <c r="X99" s="398"/>
      <c r="Y99" s="391"/>
      <c r="AA99" s="327"/>
      <c r="AB99" s="398"/>
      <c r="AC99" s="398"/>
      <c r="AD99" s="391"/>
    </row>
    <row r="100" spans="1:30" s="303" customFormat="1" hidden="1">
      <c r="A100" s="277"/>
      <c r="B100" s="278" t="s">
        <v>36</v>
      </c>
      <c r="C100" s="278"/>
      <c r="D100" s="278"/>
      <c r="E100" s="279"/>
      <c r="F100" s="233">
        <v>23500000</v>
      </c>
      <c r="G100" s="300"/>
      <c r="H100" s="300"/>
      <c r="I100" s="301"/>
      <c r="J100" s="300"/>
      <c r="K100" s="486"/>
      <c r="L100" s="486"/>
      <c r="M100" s="486"/>
      <c r="N100" s="300"/>
      <c r="O100" s="802"/>
      <c r="P100" s="802"/>
      <c r="Q100" s="302"/>
      <c r="R100" s="302"/>
      <c r="S100" s="300"/>
      <c r="V100" s="398"/>
      <c r="W100" s="398"/>
      <c r="X100" s="398"/>
      <c r="Y100" s="391">
        <v>23500000</v>
      </c>
      <c r="AA100" s="327"/>
      <c r="AB100" s="398"/>
      <c r="AC100" s="398"/>
      <c r="AD100" s="391">
        <v>1</v>
      </c>
    </row>
    <row r="101" spans="1:30" s="303" customFormat="1" hidden="1">
      <c r="A101" s="277"/>
      <c r="B101" s="278" t="s">
        <v>37</v>
      </c>
      <c r="C101" s="278"/>
      <c r="D101" s="278"/>
      <c r="E101" s="279"/>
      <c r="F101" s="233">
        <v>49976000</v>
      </c>
      <c r="G101" s="300"/>
      <c r="H101" s="300"/>
      <c r="I101" s="301"/>
      <c r="J101" s="300"/>
      <c r="K101" s="486"/>
      <c r="L101" s="486"/>
      <c r="M101" s="486"/>
      <c r="N101" s="300"/>
      <c r="O101" s="802"/>
      <c r="P101" s="802"/>
      <c r="Q101" s="302"/>
      <c r="R101" s="302"/>
      <c r="S101" s="300"/>
      <c r="V101" s="398"/>
      <c r="W101" s="398"/>
      <c r="X101" s="398"/>
      <c r="Y101" s="391">
        <v>49976000</v>
      </c>
      <c r="AA101" s="327"/>
      <c r="AB101" s="398"/>
      <c r="AC101" s="398"/>
      <c r="AD101" s="391">
        <v>1</v>
      </c>
    </row>
    <row r="102" spans="1:30" s="303" customFormat="1" hidden="1">
      <c r="A102" s="277"/>
      <c r="B102" s="278"/>
      <c r="C102" s="278"/>
      <c r="D102" s="278"/>
      <c r="E102" s="279"/>
      <c r="F102" s="233"/>
      <c r="G102" s="300"/>
      <c r="H102" s="300"/>
      <c r="I102" s="301"/>
      <c r="J102" s="300"/>
      <c r="K102" s="486"/>
      <c r="L102" s="486"/>
      <c r="M102" s="486"/>
      <c r="N102" s="300"/>
      <c r="O102" s="802"/>
      <c r="P102" s="802"/>
      <c r="Q102" s="302"/>
      <c r="R102" s="302"/>
      <c r="S102" s="300"/>
      <c r="V102" s="398"/>
      <c r="W102" s="398"/>
      <c r="X102" s="398"/>
      <c r="Y102" s="391"/>
      <c r="AA102" s="327"/>
      <c r="AB102" s="398"/>
      <c r="AC102" s="398"/>
      <c r="AD102" s="391"/>
    </row>
    <row r="103" spans="1:30" s="303" customFormat="1" hidden="1">
      <c r="A103" s="277" t="s">
        <v>268</v>
      </c>
      <c r="B103" s="278"/>
      <c r="C103" s="278"/>
      <c r="D103" s="278"/>
      <c r="E103" s="279"/>
      <c r="F103" s="233"/>
      <c r="G103" s="300"/>
      <c r="H103" s="300"/>
      <c r="I103" s="301"/>
      <c r="J103" s="300"/>
      <c r="K103" s="486"/>
      <c r="L103" s="486"/>
      <c r="M103" s="486"/>
      <c r="N103" s="300"/>
      <c r="O103" s="802"/>
      <c r="P103" s="802"/>
      <c r="Q103" s="302"/>
      <c r="R103" s="302"/>
      <c r="S103" s="300"/>
      <c r="V103" s="398"/>
      <c r="W103" s="398"/>
      <c r="X103" s="398"/>
      <c r="Y103" s="391"/>
      <c r="AA103" s="327"/>
      <c r="AB103" s="398"/>
      <c r="AC103" s="398"/>
      <c r="AD103" s="391"/>
    </row>
    <row r="104" spans="1:30" s="303" customFormat="1" hidden="1">
      <c r="A104" s="277"/>
      <c r="B104" s="278" t="s">
        <v>36</v>
      </c>
      <c r="C104" s="278"/>
      <c r="D104" s="278"/>
      <c r="E104" s="279"/>
      <c r="F104" s="233">
        <v>11384800</v>
      </c>
      <c r="G104" s="300"/>
      <c r="H104" s="300"/>
      <c r="I104" s="301"/>
      <c r="J104" s="300"/>
      <c r="K104" s="486"/>
      <c r="L104" s="486"/>
      <c r="M104" s="486"/>
      <c r="N104" s="300"/>
      <c r="O104" s="802"/>
      <c r="P104" s="802"/>
      <c r="Q104" s="302"/>
      <c r="R104" s="302"/>
      <c r="S104" s="300"/>
      <c r="V104" s="398"/>
      <c r="W104" s="398"/>
      <c r="X104" s="398"/>
      <c r="Y104" s="391">
        <v>11384800</v>
      </c>
      <c r="AA104" s="327"/>
      <c r="AB104" s="398"/>
      <c r="AC104" s="398"/>
      <c r="AD104" s="391">
        <v>1</v>
      </c>
    </row>
    <row r="105" spans="1:30" s="303" customFormat="1" hidden="1">
      <c r="A105" s="277"/>
      <c r="B105" s="278" t="s">
        <v>37</v>
      </c>
      <c r="C105" s="278"/>
      <c r="D105" s="278"/>
      <c r="E105" s="279"/>
      <c r="F105" s="233">
        <v>17192000</v>
      </c>
      <c r="G105" s="300"/>
      <c r="H105" s="300"/>
      <c r="I105" s="301"/>
      <c r="J105" s="300"/>
      <c r="K105" s="486"/>
      <c r="L105" s="486"/>
      <c r="M105" s="486"/>
      <c r="N105" s="300"/>
      <c r="O105" s="802"/>
      <c r="P105" s="802"/>
      <c r="Q105" s="302"/>
      <c r="R105" s="302"/>
      <c r="S105" s="300"/>
      <c r="V105" s="398"/>
      <c r="W105" s="398"/>
      <c r="X105" s="398"/>
      <c r="Y105" s="391">
        <v>17192000</v>
      </c>
      <c r="AA105" s="327"/>
      <c r="AB105" s="398"/>
      <c r="AC105" s="398"/>
      <c r="AD105" s="391">
        <v>1</v>
      </c>
    </row>
    <row r="106" spans="1:30" s="303" customFormat="1" hidden="1">
      <c r="A106" s="277"/>
      <c r="B106" s="278"/>
      <c r="C106" s="278"/>
      <c r="D106" s="278"/>
      <c r="E106" s="279"/>
      <c r="F106" s="233"/>
      <c r="G106" s="300"/>
      <c r="H106" s="300"/>
      <c r="I106" s="301"/>
      <c r="J106" s="300"/>
      <c r="K106" s="486"/>
      <c r="L106" s="486"/>
      <c r="M106" s="486"/>
      <c r="N106" s="300"/>
      <c r="O106" s="802"/>
      <c r="P106" s="802"/>
      <c r="Q106" s="302"/>
      <c r="R106" s="302"/>
      <c r="S106" s="300"/>
      <c r="V106" s="398"/>
      <c r="W106" s="398"/>
      <c r="X106" s="398"/>
      <c r="Y106" s="391"/>
      <c r="AA106" s="327"/>
      <c r="AB106" s="398"/>
      <c r="AC106" s="398"/>
      <c r="AD106" s="391"/>
    </row>
    <row r="107" spans="1:30" s="303" customFormat="1" hidden="1">
      <c r="A107" s="277" t="s">
        <v>269</v>
      </c>
      <c r="B107" s="278"/>
      <c r="C107" s="278"/>
      <c r="D107" s="278"/>
      <c r="E107" s="279"/>
      <c r="F107" s="233"/>
      <c r="G107" s="300"/>
      <c r="H107" s="300"/>
      <c r="I107" s="301"/>
      <c r="J107" s="300"/>
      <c r="K107" s="486"/>
      <c r="L107" s="486"/>
      <c r="M107" s="486"/>
      <c r="N107" s="300"/>
      <c r="O107" s="802"/>
      <c r="P107" s="802"/>
      <c r="Q107" s="302"/>
      <c r="R107" s="302"/>
      <c r="S107" s="300"/>
      <c r="V107" s="398"/>
      <c r="W107" s="398"/>
      <c r="X107" s="398"/>
      <c r="Y107" s="391"/>
      <c r="AA107" s="327"/>
      <c r="AB107" s="398"/>
      <c r="AC107" s="398"/>
      <c r="AD107" s="391"/>
    </row>
    <row r="108" spans="1:30" s="303" customFormat="1" hidden="1">
      <c r="A108" s="277"/>
      <c r="B108" s="278" t="s">
        <v>36</v>
      </c>
      <c r="C108" s="278"/>
      <c r="D108" s="278"/>
      <c r="E108" s="279"/>
      <c r="F108" s="233">
        <v>4350000</v>
      </c>
      <c r="G108" s="300"/>
      <c r="H108" s="300"/>
      <c r="I108" s="301"/>
      <c r="J108" s="300"/>
      <c r="K108" s="486"/>
      <c r="L108" s="486"/>
      <c r="M108" s="486"/>
      <c r="N108" s="300"/>
      <c r="O108" s="802"/>
      <c r="P108" s="802"/>
      <c r="Q108" s="302"/>
      <c r="R108" s="302"/>
      <c r="S108" s="300"/>
      <c r="V108" s="398"/>
      <c r="W108" s="398"/>
      <c r="X108" s="398"/>
      <c r="Y108" s="391">
        <v>4350000</v>
      </c>
      <c r="AA108" s="327"/>
      <c r="AB108" s="398"/>
      <c r="AC108" s="398"/>
      <c r="AD108" s="391">
        <v>1</v>
      </c>
    </row>
    <row r="109" spans="1:30" s="303" customFormat="1" hidden="1">
      <c r="A109" s="277"/>
      <c r="B109" s="278" t="s">
        <v>37</v>
      </c>
      <c r="C109" s="278"/>
      <c r="D109" s="278"/>
      <c r="E109" s="279"/>
      <c r="F109" s="233">
        <v>10000000</v>
      </c>
      <c r="G109" s="300"/>
      <c r="H109" s="300"/>
      <c r="I109" s="301"/>
      <c r="J109" s="300"/>
      <c r="K109" s="486"/>
      <c r="L109" s="486"/>
      <c r="M109" s="486"/>
      <c r="N109" s="300"/>
      <c r="O109" s="802"/>
      <c r="P109" s="802"/>
      <c r="Q109" s="302"/>
      <c r="R109" s="302"/>
      <c r="S109" s="300"/>
      <c r="V109" s="398"/>
      <c r="W109" s="398"/>
      <c r="X109" s="398"/>
      <c r="Y109" s="391">
        <v>10000000</v>
      </c>
      <c r="AA109" s="327"/>
      <c r="AB109" s="398"/>
      <c r="AC109" s="398"/>
      <c r="AD109" s="391">
        <v>1</v>
      </c>
    </row>
    <row r="110" spans="1:30" s="303" customFormat="1" hidden="1">
      <c r="A110" s="277"/>
      <c r="B110" s="278"/>
      <c r="C110" s="278"/>
      <c r="D110" s="278"/>
      <c r="E110" s="279"/>
      <c r="F110" s="233"/>
      <c r="G110" s="300"/>
      <c r="H110" s="300"/>
      <c r="I110" s="301"/>
      <c r="J110" s="300"/>
      <c r="K110" s="486"/>
      <c r="L110" s="486"/>
      <c r="M110" s="486"/>
      <c r="N110" s="300"/>
      <c r="O110" s="802"/>
      <c r="P110" s="802"/>
      <c r="Q110" s="302"/>
      <c r="R110" s="302"/>
      <c r="S110" s="300"/>
      <c r="V110" s="398"/>
      <c r="W110" s="398"/>
      <c r="X110" s="398"/>
      <c r="Y110" s="391"/>
      <c r="AA110" s="327"/>
      <c r="AB110" s="398"/>
      <c r="AC110" s="398"/>
      <c r="AD110" s="391"/>
    </row>
    <row r="111" spans="1:30" s="303" customFormat="1" hidden="1">
      <c r="A111" s="277" t="s">
        <v>270</v>
      </c>
      <c r="B111" s="278"/>
      <c r="C111" s="278"/>
      <c r="D111" s="278"/>
      <c r="E111" s="279"/>
      <c r="F111" s="233"/>
      <c r="G111" s="300"/>
      <c r="H111" s="300"/>
      <c r="I111" s="301"/>
      <c r="J111" s="300"/>
      <c r="K111" s="486"/>
      <c r="L111" s="486"/>
      <c r="M111" s="486"/>
      <c r="N111" s="300"/>
      <c r="O111" s="802"/>
      <c r="P111" s="802"/>
      <c r="Q111" s="302"/>
      <c r="R111" s="302"/>
      <c r="S111" s="300"/>
      <c r="V111" s="398"/>
      <c r="W111" s="398"/>
      <c r="X111" s="398"/>
      <c r="Y111" s="391"/>
      <c r="AA111" s="327"/>
      <c r="AB111" s="398"/>
      <c r="AC111" s="398"/>
      <c r="AD111" s="391"/>
    </row>
    <row r="112" spans="1:30" s="303" customFormat="1" hidden="1">
      <c r="A112" s="277"/>
      <c r="B112" s="278" t="s">
        <v>36</v>
      </c>
      <c r="C112" s="278"/>
      <c r="D112" s="278"/>
      <c r="E112" s="279"/>
      <c r="F112" s="233">
        <v>20450000</v>
      </c>
      <c r="G112" s="300"/>
      <c r="H112" s="300"/>
      <c r="I112" s="301"/>
      <c r="J112" s="300"/>
      <c r="K112" s="486"/>
      <c r="L112" s="486"/>
      <c r="M112" s="486"/>
      <c r="N112" s="300"/>
      <c r="O112" s="802"/>
      <c r="P112" s="802"/>
      <c r="Q112" s="302"/>
      <c r="R112" s="302"/>
      <c r="S112" s="300"/>
      <c r="V112" s="398"/>
      <c r="W112" s="398"/>
      <c r="X112" s="398"/>
      <c r="Y112" s="391">
        <v>20450000</v>
      </c>
      <c r="AA112" s="327"/>
      <c r="AB112" s="398"/>
      <c r="AC112" s="398"/>
      <c r="AD112" s="391">
        <v>1</v>
      </c>
    </row>
    <row r="113" spans="1:30" s="303" customFormat="1" hidden="1">
      <c r="A113" s="277"/>
      <c r="B113" s="278" t="s">
        <v>37</v>
      </c>
      <c r="C113" s="278"/>
      <c r="D113" s="278"/>
      <c r="E113" s="279"/>
      <c r="F113" s="233">
        <v>23680000</v>
      </c>
      <c r="G113" s="300"/>
      <c r="H113" s="300"/>
      <c r="I113" s="301"/>
      <c r="J113" s="300"/>
      <c r="K113" s="486"/>
      <c r="L113" s="486"/>
      <c r="M113" s="486"/>
      <c r="N113" s="300"/>
      <c r="O113" s="802"/>
      <c r="P113" s="802"/>
      <c r="Q113" s="302"/>
      <c r="R113" s="302"/>
      <c r="S113" s="300"/>
      <c r="V113" s="398"/>
      <c r="W113" s="398"/>
      <c r="X113" s="398"/>
      <c r="Y113" s="391">
        <v>23680000</v>
      </c>
      <c r="AA113" s="327"/>
      <c r="AB113" s="398"/>
      <c r="AC113" s="398"/>
      <c r="AD113" s="391">
        <v>1</v>
      </c>
    </row>
    <row r="114" spans="1:30" s="303" customFormat="1" hidden="1">
      <c r="A114" s="277"/>
      <c r="B114" s="278"/>
      <c r="C114" s="278"/>
      <c r="D114" s="278"/>
      <c r="E114" s="279"/>
      <c r="F114" s="233"/>
      <c r="G114" s="300"/>
      <c r="H114" s="300"/>
      <c r="I114" s="301"/>
      <c r="J114" s="300"/>
      <c r="K114" s="486"/>
      <c r="L114" s="486"/>
      <c r="M114" s="486"/>
      <c r="N114" s="300"/>
      <c r="O114" s="802"/>
      <c r="P114" s="802"/>
      <c r="Q114" s="302"/>
      <c r="R114" s="302"/>
      <c r="S114" s="300"/>
      <c r="V114" s="398"/>
      <c r="W114" s="398"/>
      <c r="X114" s="398"/>
      <c r="Y114" s="391"/>
      <c r="AA114" s="327"/>
      <c r="AB114" s="398"/>
      <c r="AC114" s="398"/>
      <c r="AD114" s="391"/>
    </row>
    <row r="115" spans="1:30" s="303" customFormat="1" hidden="1">
      <c r="A115" s="277" t="s">
        <v>271</v>
      </c>
      <c r="B115" s="278"/>
      <c r="C115" s="278"/>
      <c r="D115" s="278"/>
      <c r="E115" s="279"/>
      <c r="F115" s="233"/>
      <c r="G115" s="300"/>
      <c r="H115" s="300"/>
      <c r="I115" s="301"/>
      <c r="J115" s="300"/>
      <c r="K115" s="486"/>
      <c r="L115" s="486"/>
      <c r="M115" s="486"/>
      <c r="N115" s="300"/>
      <c r="O115" s="802"/>
      <c r="P115" s="802"/>
      <c r="Q115" s="302"/>
      <c r="R115" s="302"/>
      <c r="S115" s="300"/>
      <c r="V115" s="398"/>
      <c r="W115" s="398"/>
      <c r="X115" s="398"/>
      <c r="Y115" s="391"/>
      <c r="AA115" s="327"/>
      <c r="AB115" s="398"/>
      <c r="AC115" s="398"/>
      <c r="AD115" s="391"/>
    </row>
    <row r="116" spans="1:30" s="303" customFormat="1" hidden="1">
      <c r="A116" s="277"/>
      <c r="B116" s="278" t="s">
        <v>36</v>
      </c>
      <c r="C116" s="278"/>
      <c r="D116" s="278"/>
      <c r="E116" s="279"/>
      <c r="F116" s="233">
        <v>10000000</v>
      </c>
      <c r="G116" s="300"/>
      <c r="H116" s="300"/>
      <c r="I116" s="301"/>
      <c r="J116" s="300"/>
      <c r="K116" s="486"/>
      <c r="L116" s="486"/>
      <c r="M116" s="486"/>
      <c r="N116" s="300"/>
      <c r="O116" s="802"/>
      <c r="P116" s="802"/>
      <c r="Q116" s="302"/>
      <c r="R116" s="302"/>
      <c r="S116" s="300"/>
      <c r="V116" s="398"/>
      <c r="W116" s="398"/>
      <c r="X116" s="398"/>
      <c r="Y116" s="391">
        <v>10000000</v>
      </c>
      <c r="AA116" s="327"/>
      <c r="AB116" s="398"/>
      <c r="AC116" s="398"/>
      <c r="AD116" s="391">
        <v>1</v>
      </c>
    </row>
    <row r="117" spans="1:30" s="303" customFormat="1" hidden="1">
      <c r="A117" s="277"/>
      <c r="B117" s="278" t="s">
        <v>37</v>
      </c>
      <c r="C117" s="278"/>
      <c r="D117" s="278"/>
      <c r="E117" s="279"/>
      <c r="F117" s="233">
        <v>27840000</v>
      </c>
      <c r="G117" s="300"/>
      <c r="H117" s="300"/>
      <c r="I117" s="301"/>
      <c r="J117" s="300"/>
      <c r="K117" s="486"/>
      <c r="L117" s="486"/>
      <c r="M117" s="486"/>
      <c r="N117" s="300"/>
      <c r="O117" s="802"/>
      <c r="P117" s="802"/>
      <c r="Q117" s="302"/>
      <c r="R117" s="302"/>
      <c r="S117" s="300"/>
      <c r="V117" s="398"/>
      <c r="W117" s="398"/>
      <c r="X117" s="398"/>
      <c r="Y117" s="391">
        <v>27840000</v>
      </c>
      <c r="AA117" s="327"/>
      <c r="AB117" s="398"/>
      <c r="AC117" s="398"/>
      <c r="AD117" s="391">
        <v>1</v>
      </c>
    </row>
    <row r="118" spans="1:30" s="303" customFormat="1" hidden="1">
      <c r="A118" s="277"/>
      <c r="B118" s="278"/>
      <c r="C118" s="278"/>
      <c r="D118" s="278"/>
      <c r="E118" s="279"/>
      <c r="F118" s="233"/>
      <c r="G118" s="300"/>
      <c r="H118" s="300"/>
      <c r="I118" s="301"/>
      <c r="J118" s="300"/>
      <c r="K118" s="486"/>
      <c r="L118" s="486"/>
      <c r="M118" s="486"/>
      <c r="N118" s="300"/>
      <c r="O118" s="802"/>
      <c r="P118" s="802"/>
      <c r="Q118" s="302"/>
      <c r="R118" s="302"/>
      <c r="S118" s="300"/>
      <c r="V118" s="398"/>
      <c r="W118" s="398"/>
      <c r="X118" s="398"/>
      <c r="Y118" s="391"/>
      <c r="AA118" s="327"/>
      <c r="AB118" s="398"/>
      <c r="AC118" s="398"/>
      <c r="AD118" s="391"/>
    </row>
    <row r="119" spans="1:30" s="303" customFormat="1" hidden="1">
      <c r="A119" s="277" t="s">
        <v>272</v>
      </c>
      <c r="B119" s="278"/>
      <c r="C119" s="278"/>
      <c r="D119" s="278"/>
      <c r="E119" s="279"/>
      <c r="F119" s="233"/>
      <c r="G119" s="300"/>
      <c r="H119" s="300"/>
      <c r="I119" s="301"/>
      <c r="J119" s="300"/>
      <c r="K119" s="486"/>
      <c r="L119" s="486"/>
      <c r="M119" s="486"/>
      <c r="N119" s="300"/>
      <c r="O119" s="802"/>
      <c r="P119" s="802"/>
      <c r="Q119" s="302"/>
      <c r="R119" s="302"/>
      <c r="S119" s="300"/>
      <c r="V119" s="398"/>
      <c r="W119" s="398"/>
      <c r="X119" s="398"/>
      <c r="Y119" s="391"/>
      <c r="AA119" s="327"/>
      <c r="AB119" s="398"/>
      <c r="AC119" s="398"/>
      <c r="AD119" s="391"/>
    </row>
    <row r="120" spans="1:30" s="303" customFormat="1" hidden="1">
      <c r="A120" s="277"/>
      <c r="B120" s="278" t="s">
        <v>36</v>
      </c>
      <c r="C120" s="278"/>
      <c r="D120" s="278"/>
      <c r="E120" s="279"/>
      <c r="F120" s="233">
        <v>14500000</v>
      </c>
      <c r="G120" s="300"/>
      <c r="H120" s="300"/>
      <c r="I120" s="301"/>
      <c r="J120" s="300"/>
      <c r="K120" s="486"/>
      <c r="L120" s="486"/>
      <c r="M120" s="486"/>
      <c r="N120" s="300"/>
      <c r="O120" s="802"/>
      <c r="P120" s="802"/>
      <c r="Q120" s="302"/>
      <c r="R120" s="302"/>
      <c r="S120" s="300"/>
      <c r="V120" s="398"/>
      <c r="W120" s="398"/>
      <c r="X120" s="398"/>
      <c r="Y120" s="391">
        <v>14500000</v>
      </c>
      <c r="AA120" s="327"/>
      <c r="AB120" s="398"/>
      <c r="AC120" s="398"/>
      <c r="AD120" s="391">
        <v>1</v>
      </c>
    </row>
    <row r="121" spans="1:30" s="303" customFormat="1" hidden="1">
      <c r="A121" s="277"/>
      <c r="B121" s="278" t="s">
        <v>37</v>
      </c>
      <c r="C121" s="278"/>
      <c r="D121" s="278"/>
      <c r="E121" s="279"/>
      <c r="F121" s="233">
        <v>28585060</v>
      </c>
      <c r="G121" s="300"/>
      <c r="H121" s="300"/>
      <c r="I121" s="301"/>
      <c r="J121" s="300"/>
      <c r="K121" s="486"/>
      <c r="L121" s="486"/>
      <c r="M121" s="486"/>
      <c r="N121" s="300"/>
      <c r="O121" s="802"/>
      <c r="P121" s="802"/>
      <c r="Q121" s="302"/>
      <c r="R121" s="302"/>
      <c r="S121" s="300"/>
      <c r="V121" s="398"/>
      <c r="W121" s="398"/>
      <c r="X121" s="398"/>
      <c r="Y121" s="391">
        <v>28585060</v>
      </c>
      <c r="AA121" s="327"/>
      <c r="AB121" s="398"/>
      <c r="AC121" s="398"/>
      <c r="AD121" s="391">
        <v>1</v>
      </c>
    </row>
    <row r="122" spans="1:30" s="303" customFormat="1" hidden="1">
      <c r="A122" s="277"/>
      <c r="B122" s="278"/>
      <c r="C122" s="278"/>
      <c r="D122" s="278"/>
      <c r="E122" s="279"/>
      <c r="F122" s="233"/>
      <c r="G122" s="300"/>
      <c r="H122" s="300"/>
      <c r="I122" s="301"/>
      <c r="J122" s="300"/>
      <c r="K122" s="486"/>
      <c r="L122" s="486"/>
      <c r="M122" s="486"/>
      <c r="N122" s="300"/>
      <c r="O122" s="802"/>
      <c r="P122" s="802"/>
      <c r="Q122" s="302"/>
      <c r="R122" s="302"/>
      <c r="S122" s="300"/>
      <c r="V122" s="398"/>
      <c r="W122" s="398"/>
      <c r="X122" s="398"/>
      <c r="Y122" s="391"/>
      <c r="AA122" s="327"/>
      <c r="AB122" s="398"/>
      <c r="AC122" s="398"/>
      <c r="AD122" s="391"/>
    </row>
    <row r="123" spans="1:30" s="303" customFormat="1" hidden="1">
      <c r="A123" s="277" t="s">
        <v>273</v>
      </c>
      <c r="B123" s="278"/>
      <c r="C123" s="278"/>
      <c r="D123" s="278"/>
      <c r="E123" s="279"/>
      <c r="F123" s="233"/>
      <c r="G123" s="300"/>
      <c r="H123" s="300"/>
      <c r="I123" s="301"/>
      <c r="J123" s="300"/>
      <c r="K123" s="486"/>
      <c r="L123" s="486"/>
      <c r="M123" s="486"/>
      <c r="N123" s="300"/>
      <c r="O123" s="802"/>
      <c r="P123" s="802"/>
      <c r="Q123" s="302"/>
      <c r="R123" s="302"/>
      <c r="S123" s="300"/>
      <c r="V123" s="398"/>
      <c r="W123" s="398"/>
      <c r="X123" s="398"/>
      <c r="Y123" s="391"/>
      <c r="AA123" s="327"/>
      <c r="AB123" s="398"/>
      <c r="AC123" s="398"/>
      <c r="AD123" s="391"/>
    </row>
    <row r="124" spans="1:30" s="303" customFormat="1" hidden="1">
      <c r="A124" s="277"/>
      <c r="B124" s="278" t="s">
        <v>36</v>
      </c>
      <c r="C124" s="278"/>
      <c r="D124" s="278"/>
      <c r="E124" s="279"/>
      <c r="F124" s="233">
        <v>5000000</v>
      </c>
      <c r="G124" s="300"/>
      <c r="H124" s="300"/>
      <c r="I124" s="301"/>
      <c r="J124" s="300"/>
      <c r="K124" s="486"/>
      <c r="L124" s="486"/>
      <c r="M124" s="486"/>
      <c r="N124" s="300"/>
      <c r="O124" s="802"/>
      <c r="P124" s="802"/>
      <c r="Q124" s="302"/>
      <c r="R124" s="302"/>
      <c r="S124" s="300"/>
      <c r="V124" s="398"/>
      <c r="W124" s="398"/>
      <c r="X124" s="398"/>
      <c r="Y124" s="391">
        <v>5000000</v>
      </c>
      <c r="AA124" s="327"/>
      <c r="AB124" s="398"/>
      <c r="AC124" s="398"/>
      <c r="AD124" s="391">
        <v>1</v>
      </c>
    </row>
    <row r="125" spans="1:30" s="303" customFormat="1" hidden="1">
      <c r="A125" s="277"/>
      <c r="B125" s="278" t="s">
        <v>37</v>
      </c>
      <c r="C125" s="278"/>
      <c r="D125" s="278"/>
      <c r="E125" s="279"/>
      <c r="F125" s="233">
        <v>9600000</v>
      </c>
      <c r="G125" s="300"/>
      <c r="H125" s="300"/>
      <c r="I125" s="301"/>
      <c r="J125" s="300"/>
      <c r="K125" s="486"/>
      <c r="L125" s="486"/>
      <c r="M125" s="486"/>
      <c r="N125" s="300"/>
      <c r="O125" s="802"/>
      <c r="P125" s="802"/>
      <c r="Q125" s="302"/>
      <c r="R125" s="302"/>
      <c r="S125" s="300"/>
      <c r="V125" s="398"/>
      <c r="W125" s="398"/>
      <c r="X125" s="398"/>
      <c r="Y125" s="391">
        <v>9600000</v>
      </c>
      <c r="AA125" s="327"/>
      <c r="AB125" s="398"/>
      <c r="AC125" s="398"/>
      <c r="AD125" s="391">
        <v>1</v>
      </c>
    </row>
    <row r="126" spans="1:30" s="303" customFormat="1" hidden="1">
      <c r="A126" s="277"/>
      <c r="B126" s="278"/>
      <c r="C126" s="278"/>
      <c r="D126" s="278"/>
      <c r="E126" s="279"/>
      <c r="F126" s="233"/>
      <c r="G126" s="300"/>
      <c r="H126" s="300"/>
      <c r="I126" s="301"/>
      <c r="J126" s="300"/>
      <c r="K126" s="486"/>
      <c r="L126" s="486"/>
      <c r="M126" s="486"/>
      <c r="N126" s="300"/>
      <c r="O126" s="802"/>
      <c r="P126" s="802"/>
      <c r="Q126" s="302"/>
      <c r="R126" s="302"/>
      <c r="S126" s="300"/>
      <c r="V126" s="398"/>
      <c r="W126" s="398"/>
      <c r="X126" s="398"/>
      <c r="Y126" s="391"/>
      <c r="AA126" s="327"/>
      <c r="AB126" s="398"/>
      <c r="AC126" s="398"/>
      <c r="AD126" s="391"/>
    </row>
    <row r="127" spans="1:30" s="303" customFormat="1" hidden="1">
      <c r="A127" s="277" t="s">
        <v>274</v>
      </c>
      <c r="B127" s="278"/>
      <c r="C127" s="278"/>
      <c r="D127" s="278"/>
      <c r="E127" s="279"/>
      <c r="F127" s="233"/>
      <c r="G127" s="300"/>
      <c r="H127" s="300"/>
      <c r="I127" s="301"/>
      <c r="J127" s="300"/>
      <c r="K127" s="486"/>
      <c r="L127" s="486"/>
      <c r="M127" s="486"/>
      <c r="N127" s="300"/>
      <c r="O127" s="802"/>
      <c r="P127" s="802"/>
      <c r="Q127" s="302"/>
      <c r="R127" s="302"/>
      <c r="S127" s="300"/>
      <c r="V127" s="398"/>
      <c r="W127" s="398"/>
      <c r="X127" s="398"/>
      <c r="Y127" s="391"/>
      <c r="AA127" s="327"/>
      <c r="AB127" s="398"/>
      <c r="AC127" s="398"/>
      <c r="AD127" s="391"/>
    </row>
    <row r="128" spans="1:30" s="303" customFormat="1" hidden="1">
      <c r="A128" s="277"/>
      <c r="B128" s="278" t="s">
        <v>36</v>
      </c>
      <c r="C128" s="278"/>
      <c r="D128" s="278"/>
      <c r="E128" s="279"/>
      <c r="F128" s="233">
        <v>16300000</v>
      </c>
      <c r="G128" s="300"/>
      <c r="H128" s="300"/>
      <c r="I128" s="301"/>
      <c r="J128" s="300"/>
      <c r="K128" s="486"/>
      <c r="L128" s="486"/>
      <c r="M128" s="486"/>
      <c r="N128" s="300"/>
      <c r="O128" s="802"/>
      <c r="P128" s="802"/>
      <c r="Q128" s="302"/>
      <c r="R128" s="302"/>
      <c r="S128" s="300"/>
      <c r="V128" s="398"/>
      <c r="W128" s="398"/>
      <c r="X128" s="398"/>
      <c r="Y128" s="391">
        <v>16300000</v>
      </c>
      <c r="AA128" s="327"/>
      <c r="AB128" s="398"/>
      <c r="AC128" s="398"/>
      <c r="AD128" s="391">
        <v>1</v>
      </c>
    </row>
    <row r="129" spans="1:30" s="303" customFormat="1" hidden="1">
      <c r="A129" s="277"/>
      <c r="B129" s="278" t="s">
        <v>37</v>
      </c>
      <c r="C129" s="278"/>
      <c r="D129" s="278"/>
      <c r="E129" s="279"/>
      <c r="F129" s="233">
        <v>39040000</v>
      </c>
      <c r="G129" s="300"/>
      <c r="H129" s="300"/>
      <c r="I129" s="301"/>
      <c r="J129" s="300"/>
      <c r="K129" s="486"/>
      <c r="L129" s="486"/>
      <c r="M129" s="486"/>
      <c r="N129" s="300"/>
      <c r="O129" s="802"/>
      <c r="P129" s="802"/>
      <c r="Q129" s="302"/>
      <c r="R129" s="302"/>
      <c r="S129" s="300"/>
      <c r="V129" s="398"/>
      <c r="W129" s="398"/>
      <c r="X129" s="398"/>
      <c r="Y129" s="391">
        <v>39040000</v>
      </c>
      <c r="AA129" s="327"/>
      <c r="AB129" s="398"/>
      <c r="AC129" s="398"/>
      <c r="AD129" s="391">
        <v>1</v>
      </c>
    </row>
    <row r="130" spans="1:30" s="303" customFormat="1" hidden="1">
      <c r="A130" s="277"/>
      <c r="B130" s="278"/>
      <c r="C130" s="278"/>
      <c r="D130" s="278"/>
      <c r="E130" s="279"/>
      <c r="F130" s="233"/>
      <c r="G130" s="300"/>
      <c r="H130" s="300"/>
      <c r="I130" s="301"/>
      <c r="J130" s="300"/>
      <c r="K130" s="486"/>
      <c r="L130" s="486"/>
      <c r="M130" s="486"/>
      <c r="N130" s="300"/>
      <c r="O130" s="802"/>
      <c r="P130" s="802"/>
      <c r="Q130" s="302"/>
      <c r="R130" s="302"/>
      <c r="S130" s="300"/>
      <c r="V130" s="398"/>
      <c r="W130" s="398"/>
      <c r="X130" s="398"/>
      <c r="Y130" s="391"/>
      <c r="AA130" s="327"/>
      <c r="AB130" s="398"/>
      <c r="AC130" s="398"/>
      <c r="AD130" s="391"/>
    </row>
    <row r="131" spans="1:30" s="303" customFormat="1" hidden="1">
      <c r="A131" s="277" t="s">
        <v>275</v>
      </c>
      <c r="B131" s="278"/>
      <c r="C131" s="278"/>
      <c r="D131" s="278"/>
      <c r="E131" s="279"/>
      <c r="F131" s="233"/>
      <c r="G131" s="300"/>
      <c r="H131" s="300"/>
      <c r="I131" s="301"/>
      <c r="J131" s="300"/>
      <c r="K131" s="486"/>
      <c r="L131" s="486"/>
      <c r="M131" s="486"/>
      <c r="N131" s="300"/>
      <c r="O131" s="802"/>
      <c r="P131" s="802"/>
      <c r="Q131" s="302"/>
      <c r="R131" s="302"/>
      <c r="S131" s="300"/>
      <c r="V131" s="398"/>
      <c r="W131" s="398"/>
      <c r="X131" s="398"/>
      <c r="Y131" s="391"/>
      <c r="AA131" s="327"/>
      <c r="AB131" s="398"/>
      <c r="AC131" s="398"/>
      <c r="AD131" s="391"/>
    </row>
    <row r="132" spans="1:30" s="303" customFormat="1" hidden="1">
      <c r="A132" s="277"/>
      <c r="B132" s="278" t="s">
        <v>36</v>
      </c>
      <c r="C132" s="278"/>
      <c r="D132" s="278"/>
      <c r="E132" s="279"/>
      <c r="F132" s="233"/>
      <c r="G132" s="300"/>
      <c r="H132" s="300"/>
      <c r="I132" s="301"/>
      <c r="J132" s="300"/>
      <c r="K132" s="486"/>
      <c r="L132" s="486"/>
      <c r="M132" s="486"/>
      <c r="N132" s="300"/>
      <c r="O132" s="802"/>
      <c r="P132" s="802"/>
      <c r="Q132" s="302"/>
      <c r="R132" s="302"/>
      <c r="S132" s="300"/>
      <c r="V132" s="398"/>
      <c r="W132" s="398"/>
      <c r="X132" s="398"/>
      <c r="Y132" s="391"/>
      <c r="AA132" s="327"/>
      <c r="AB132" s="398"/>
      <c r="AC132" s="398"/>
      <c r="AD132" s="391"/>
    </row>
    <row r="133" spans="1:30" s="303" customFormat="1" hidden="1">
      <c r="A133" s="277"/>
      <c r="B133" s="278" t="s">
        <v>37</v>
      </c>
      <c r="C133" s="278"/>
      <c r="D133" s="278"/>
      <c r="E133" s="279"/>
      <c r="F133" s="233">
        <v>22000000</v>
      </c>
      <c r="G133" s="300"/>
      <c r="H133" s="300"/>
      <c r="I133" s="301"/>
      <c r="J133" s="300"/>
      <c r="K133" s="486"/>
      <c r="L133" s="486"/>
      <c r="M133" s="486"/>
      <c r="N133" s="300"/>
      <c r="O133" s="802"/>
      <c r="P133" s="802"/>
      <c r="Q133" s="302"/>
      <c r="R133" s="302"/>
      <c r="S133" s="300"/>
      <c r="V133" s="398"/>
      <c r="W133" s="398"/>
      <c r="X133" s="398"/>
      <c r="Y133" s="391">
        <v>22000000</v>
      </c>
      <c r="AA133" s="327"/>
      <c r="AB133" s="398"/>
      <c r="AC133" s="398"/>
      <c r="AD133" s="391">
        <v>1</v>
      </c>
    </row>
    <row r="134" spans="1:30" s="303" customFormat="1" hidden="1">
      <c r="A134" s="277"/>
      <c r="B134" s="278"/>
      <c r="C134" s="278"/>
      <c r="D134" s="278"/>
      <c r="E134" s="279"/>
      <c r="F134" s="233"/>
      <c r="G134" s="300"/>
      <c r="H134" s="300"/>
      <c r="I134" s="301"/>
      <c r="J134" s="300"/>
      <c r="K134" s="486"/>
      <c r="L134" s="486"/>
      <c r="M134" s="486"/>
      <c r="N134" s="300"/>
      <c r="O134" s="802"/>
      <c r="P134" s="802"/>
      <c r="Q134" s="302"/>
      <c r="R134" s="302"/>
      <c r="S134" s="300"/>
      <c r="V134" s="398"/>
      <c r="W134" s="398"/>
      <c r="X134" s="398"/>
      <c r="Y134" s="391"/>
      <c r="AA134" s="327"/>
      <c r="AB134" s="398"/>
      <c r="AC134" s="398"/>
      <c r="AD134" s="391"/>
    </row>
    <row r="135" spans="1:30" s="303" customFormat="1" hidden="1">
      <c r="A135" s="277" t="s">
        <v>276</v>
      </c>
      <c r="B135" s="278"/>
      <c r="C135" s="278"/>
      <c r="D135" s="278"/>
      <c r="E135" s="279"/>
      <c r="F135" s="233"/>
      <c r="G135" s="300"/>
      <c r="H135" s="300"/>
      <c r="I135" s="301"/>
      <c r="J135" s="300"/>
      <c r="K135" s="486"/>
      <c r="L135" s="486"/>
      <c r="M135" s="486"/>
      <c r="N135" s="300"/>
      <c r="O135" s="802"/>
      <c r="P135" s="802"/>
      <c r="Q135" s="302"/>
      <c r="R135" s="302"/>
      <c r="S135" s="300"/>
      <c r="V135" s="398"/>
      <c r="W135" s="398"/>
      <c r="X135" s="398"/>
      <c r="Y135" s="391"/>
      <c r="AA135" s="327"/>
      <c r="AB135" s="398"/>
      <c r="AC135" s="398"/>
      <c r="AD135" s="391"/>
    </row>
    <row r="136" spans="1:30" s="303" customFormat="1" hidden="1">
      <c r="A136" s="277"/>
      <c r="B136" s="278" t="s">
        <v>36</v>
      </c>
      <c r="C136" s="278"/>
      <c r="D136" s="278"/>
      <c r="E136" s="279"/>
      <c r="F136" s="233">
        <v>7000000</v>
      </c>
      <c r="G136" s="300"/>
      <c r="H136" s="300"/>
      <c r="I136" s="301"/>
      <c r="J136" s="300"/>
      <c r="K136" s="486"/>
      <c r="L136" s="486"/>
      <c r="M136" s="486"/>
      <c r="N136" s="300"/>
      <c r="O136" s="802"/>
      <c r="P136" s="802"/>
      <c r="Q136" s="302"/>
      <c r="R136" s="302"/>
      <c r="S136" s="300"/>
      <c r="V136" s="398"/>
      <c r="W136" s="398"/>
      <c r="X136" s="398"/>
      <c r="Y136" s="391">
        <v>7000000</v>
      </c>
      <c r="AA136" s="327"/>
      <c r="AB136" s="398"/>
      <c r="AC136" s="398"/>
      <c r="AD136" s="391">
        <v>1</v>
      </c>
    </row>
    <row r="137" spans="1:30" s="303" customFormat="1" hidden="1">
      <c r="A137" s="277"/>
      <c r="B137" s="278" t="s">
        <v>37</v>
      </c>
      <c r="C137" s="278"/>
      <c r="D137" s="278"/>
      <c r="E137" s="279"/>
      <c r="F137" s="233">
        <v>16060000</v>
      </c>
      <c r="G137" s="300"/>
      <c r="H137" s="300"/>
      <c r="I137" s="301"/>
      <c r="J137" s="300"/>
      <c r="K137" s="486"/>
      <c r="L137" s="486"/>
      <c r="M137" s="486"/>
      <c r="N137" s="300"/>
      <c r="O137" s="802"/>
      <c r="P137" s="802"/>
      <c r="Q137" s="302"/>
      <c r="R137" s="302"/>
      <c r="S137" s="300"/>
      <c r="V137" s="398"/>
      <c r="W137" s="398"/>
      <c r="X137" s="398"/>
      <c r="Y137" s="391">
        <v>16060000</v>
      </c>
      <c r="AA137" s="327"/>
      <c r="AB137" s="398"/>
      <c r="AC137" s="398"/>
      <c r="AD137" s="391">
        <v>1</v>
      </c>
    </row>
    <row r="138" spans="1:30" s="303" customFormat="1" hidden="1">
      <c r="A138" s="277"/>
      <c r="B138" s="278"/>
      <c r="C138" s="278"/>
      <c r="D138" s="278"/>
      <c r="E138" s="279"/>
      <c r="F138" s="233"/>
      <c r="G138" s="300"/>
      <c r="H138" s="300"/>
      <c r="I138" s="301"/>
      <c r="J138" s="300"/>
      <c r="K138" s="486"/>
      <c r="L138" s="486"/>
      <c r="M138" s="486"/>
      <c r="N138" s="300"/>
      <c r="O138" s="802"/>
      <c r="P138" s="802"/>
      <c r="Q138" s="302"/>
      <c r="R138" s="302"/>
      <c r="S138" s="300"/>
      <c r="V138" s="398"/>
      <c r="W138" s="398"/>
      <c r="X138" s="398"/>
      <c r="Y138" s="391"/>
      <c r="AA138" s="327"/>
      <c r="AB138" s="398"/>
      <c r="AC138" s="398"/>
      <c r="AD138" s="391"/>
    </row>
    <row r="139" spans="1:30" s="303" customFormat="1" hidden="1">
      <c r="A139" s="277" t="s">
        <v>277</v>
      </c>
      <c r="B139" s="278"/>
      <c r="C139" s="278"/>
      <c r="D139" s="278"/>
      <c r="E139" s="279"/>
      <c r="F139" s="233"/>
      <c r="G139" s="300"/>
      <c r="H139" s="300"/>
      <c r="I139" s="301"/>
      <c r="J139" s="300"/>
      <c r="K139" s="486"/>
      <c r="L139" s="486"/>
      <c r="M139" s="486"/>
      <c r="N139" s="300"/>
      <c r="O139" s="802"/>
      <c r="P139" s="802"/>
      <c r="Q139" s="302"/>
      <c r="R139" s="302"/>
      <c r="S139" s="300"/>
      <c r="V139" s="398"/>
      <c r="W139" s="398"/>
      <c r="X139" s="398"/>
      <c r="Y139" s="391"/>
      <c r="AA139" s="327"/>
      <c r="AB139" s="398"/>
      <c r="AC139" s="398"/>
      <c r="AD139" s="391"/>
    </row>
    <row r="140" spans="1:30" s="303" customFormat="1" hidden="1">
      <c r="A140" s="277"/>
      <c r="B140" s="278" t="s">
        <v>36</v>
      </c>
      <c r="C140" s="278"/>
      <c r="D140" s="278"/>
      <c r="E140" s="279"/>
      <c r="F140" s="233">
        <v>11750000</v>
      </c>
      <c r="G140" s="300"/>
      <c r="H140" s="300"/>
      <c r="I140" s="301"/>
      <c r="J140" s="300"/>
      <c r="K140" s="486"/>
      <c r="L140" s="486"/>
      <c r="M140" s="486"/>
      <c r="N140" s="300"/>
      <c r="O140" s="802"/>
      <c r="P140" s="802"/>
      <c r="Q140" s="302"/>
      <c r="R140" s="302"/>
      <c r="S140" s="300"/>
      <c r="V140" s="398"/>
      <c r="W140" s="398"/>
      <c r="X140" s="398"/>
      <c r="Y140" s="391">
        <v>11750000</v>
      </c>
      <c r="AA140" s="327"/>
      <c r="AB140" s="398"/>
      <c r="AC140" s="398"/>
      <c r="AD140" s="391">
        <v>1</v>
      </c>
    </row>
    <row r="141" spans="1:30" s="303" customFormat="1" hidden="1">
      <c r="A141" s="277"/>
      <c r="B141" s="278" t="s">
        <v>37</v>
      </c>
      <c r="C141" s="278"/>
      <c r="D141" s="278"/>
      <c r="E141" s="279"/>
      <c r="F141" s="233">
        <v>30480000</v>
      </c>
      <c r="G141" s="300"/>
      <c r="H141" s="300"/>
      <c r="I141" s="301"/>
      <c r="J141" s="300"/>
      <c r="K141" s="486"/>
      <c r="L141" s="486"/>
      <c r="M141" s="486"/>
      <c r="N141" s="300"/>
      <c r="O141" s="802"/>
      <c r="P141" s="802"/>
      <c r="Q141" s="302"/>
      <c r="R141" s="302"/>
      <c r="S141" s="300"/>
      <c r="V141" s="398"/>
      <c r="W141" s="398"/>
      <c r="X141" s="398"/>
      <c r="Y141" s="391">
        <v>30480000</v>
      </c>
      <c r="AA141" s="327"/>
      <c r="AB141" s="398"/>
      <c r="AC141" s="398"/>
      <c r="AD141" s="391">
        <v>1</v>
      </c>
    </row>
    <row r="142" spans="1:30" s="303" customFormat="1" hidden="1">
      <c r="A142" s="277"/>
      <c r="B142" s="278"/>
      <c r="C142" s="278"/>
      <c r="D142" s="278"/>
      <c r="E142" s="279"/>
      <c r="F142" s="233"/>
      <c r="G142" s="300"/>
      <c r="H142" s="300"/>
      <c r="I142" s="301"/>
      <c r="J142" s="300"/>
      <c r="K142" s="486"/>
      <c r="L142" s="486"/>
      <c r="M142" s="486"/>
      <c r="N142" s="300"/>
      <c r="O142" s="802"/>
      <c r="P142" s="802"/>
      <c r="Q142" s="302"/>
      <c r="R142" s="302"/>
      <c r="S142" s="300"/>
      <c r="V142" s="398"/>
      <c r="W142" s="398"/>
      <c r="X142" s="398"/>
      <c r="Y142" s="391"/>
      <c r="AA142" s="327"/>
      <c r="AB142" s="398"/>
      <c r="AC142" s="398"/>
      <c r="AD142" s="391"/>
    </row>
    <row r="143" spans="1:30" s="303" customFormat="1" hidden="1">
      <c r="A143" s="277" t="s">
        <v>278</v>
      </c>
      <c r="B143" s="278"/>
      <c r="C143" s="278"/>
      <c r="D143" s="278"/>
      <c r="E143" s="279"/>
      <c r="F143" s="233"/>
      <c r="G143" s="300"/>
      <c r="H143" s="300"/>
      <c r="I143" s="301"/>
      <c r="J143" s="300"/>
      <c r="K143" s="486"/>
      <c r="L143" s="486"/>
      <c r="M143" s="486"/>
      <c r="N143" s="300"/>
      <c r="O143" s="802"/>
      <c r="P143" s="802"/>
      <c r="Q143" s="302"/>
      <c r="R143" s="302"/>
      <c r="S143" s="300"/>
      <c r="V143" s="398"/>
      <c r="W143" s="398"/>
      <c r="X143" s="398"/>
      <c r="Y143" s="391"/>
      <c r="AA143" s="327"/>
      <c r="AB143" s="398"/>
      <c r="AC143" s="398"/>
      <c r="AD143" s="391"/>
    </row>
    <row r="144" spans="1:30" s="303" customFormat="1" hidden="1">
      <c r="A144" s="277"/>
      <c r="B144" s="278" t="s">
        <v>36</v>
      </c>
      <c r="C144" s="278"/>
      <c r="D144" s="278"/>
      <c r="E144" s="279"/>
      <c r="F144" s="233"/>
      <c r="G144" s="300"/>
      <c r="H144" s="300"/>
      <c r="I144" s="301"/>
      <c r="J144" s="300"/>
      <c r="K144" s="486"/>
      <c r="L144" s="486"/>
      <c r="M144" s="486"/>
      <c r="N144" s="300"/>
      <c r="O144" s="802"/>
      <c r="P144" s="802"/>
      <c r="Q144" s="302"/>
      <c r="R144" s="302"/>
      <c r="S144" s="300"/>
      <c r="V144" s="398"/>
      <c r="W144" s="398"/>
      <c r="X144" s="398"/>
      <c r="Y144" s="391"/>
      <c r="AA144" s="327"/>
      <c r="AB144" s="398"/>
      <c r="AC144" s="398"/>
      <c r="AD144" s="391"/>
    </row>
    <row r="145" spans="1:30" s="303" customFormat="1" hidden="1">
      <c r="A145" s="277"/>
      <c r="B145" s="278" t="s">
        <v>37</v>
      </c>
      <c r="C145" s="278"/>
      <c r="D145" s="278"/>
      <c r="E145" s="279"/>
      <c r="F145" s="233">
        <v>59575590</v>
      </c>
      <c r="G145" s="300"/>
      <c r="H145" s="300"/>
      <c r="I145" s="301"/>
      <c r="J145" s="300"/>
      <c r="K145" s="486"/>
      <c r="L145" s="486"/>
      <c r="M145" s="486"/>
      <c r="N145" s="300"/>
      <c r="O145" s="802"/>
      <c r="P145" s="802"/>
      <c r="Q145" s="302"/>
      <c r="R145" s="302"/>
      <c r="S145" s="300"/>
      <c r="V145" s="398"/>
      <c r="W145" s="398"/>
      <c r="X145" s="398"/>
      <c r="Y145" s="391">
        <v>59575590</v>
      </c>
      <c r="AA145" s="327"/>
      <c r="AB145" s="398"/>
      <c r="AC145" s="398"/>
      <c r="AD145" s="391">
        <v>1</v>
      </c>
    </row>
    <row r="146" spans="1:30" s="303" customFormat="1" hidden="1">
      <c r="A146" s="277"/>
      <c r="B146" s="278"/>
      <c r="C146" s="278"/>
      <c r="D146" s="278"/>
      <c r="E146" s="279"/>
      <c r="F146" s="233"/>
      <c r="G146" s="300"/>
      <c r="H146" s="300"/>
      <c r="I146" s="301"/>
      <c r="J146" s="300"/>
      <c r="K146" s="486"/>
      <c r="L146" s="486"/>
      <c r="M146" s="486"/>
      <c r="N146" s="300"/>
      <c r="O146" s="802"/>
      <c r="P146" s="802"/>
      <c r="Q146" s="302"/>
      <c r="R146" s="302"/>
      <c r="S146" s="300"/>
      <c r="V146" s="398"/>
      <c r="W146" s="398"/>
      <c r="X146" s="398"/>
      <c r="Y146" s="391"/>
      <c r="AA146" s="327"/>
      <c r="AB146" s="398"/>
      <c r="AC146" s="398"/>
      <c r="AD146" s="391"/>
    </row>
    <row r="147" spans="1:30" s="303" customFormat="1" hidden="1">
      <c r="A147" s="277" t="s">
        <v>279</v>
      </c>
      <c r="B147" s="278"/>
      <c r="C147" s="278"/>
      <c r="D147" s="278"/>
      <c r="E147" s="279"/>
      <c r="F147" s="233"/>
      <c r="G147" s="300"/>
      <c r="H147" s="300"/>
      <c r="I147" s="301"/>
      <c r="J147" s="300"/>
      <c r="K147" s="486"/>
      <c r="L147" s="486"/>
      <c r="M147" s="486"/>
      <c r="N147" s="300"/>
      <c r="O147" s="802"/>
      <c r="P147" s="802"/>
      <c r="Q147" s="302"/>
      <c r="R147" s="302"/>
      <c r="S147" s="300"/>
      <c r="V147" s="398"/>
      <c r="W147" s="398"/>
      <c r="X147" s="398"/>
      <c r="Y147" s="391"/>
      <c r="AA147" s="327"/>
      <c r="AB147" s="398"/>
      <c r="AC147" s="398"/>
      <c r="AD147" s="391"/>
    </row>
    <row r="148" spans="1:30" s="303" customFormat="1" hidden="1">
      <c r="A148" s="277"/>
      <c r="B148" s="278" t="s">
        <v>36</v>
      </c>
      <c r="C148" s="278"/>
      <c r="D148" s="278"/>
      <c r="E148" s="279"/>
      <c r="F148" s="233">
        <v>30500000</v>
      </c>
      <c r="G148" s="300"/>
      <c r="H148" s="300"/>
      <c r="I148" s="301"/>
      <c r="J148" s="300"/>
      <c r="K148" s="486"/>
      <c r="L148" s="486"/>
      <c r="M148" s="486"/>
      <c r="N148" s="300"/>
      <c r="O148" s="802"/>
      <c r="P148" s="802"/>
      <c r="Q148" s="302"/>
      <c r="R148" s="302"/>
      <c r="S148" s="300"/>
      <c r="V148" s="398"/>
      <c r="W148" s="398"/>
      <c r="X148" s="398"/>
      <c r="Y148" s="391">
        <v>30500000</v>
      </c>
      <c r="AA148" s="327"/>
      <c r="AB148" s="398"/>
      <c r="AC148" s="398"/>
      <c r="AD148" s="391">
        <v>1</v>
      </c>
    </row>
    <row r="149" spans="1:30" s="303" customFormat="1" hidden="1">
      <c r="A149" s="277"/>
      <c r="B149" s="278" t="s">
        <v>37</v>
      </c>
      <c r="C149" s="278"/>
      <c r="D149" s="278"/>
      <c r="E149" s="279"/>
      <c r="F149" s="233">
        <v>23464000</v>
      </c>
      <c r="G149" s="300"/>
      <c r="H149" s="300"/>
      <c r="I149" s="301"/>
      <c r="J149" s="300"/>
      <c r="K149" s="486"/>
      <c r="L149" s="486"/>
      <c r="M149" s="486"/>
      <c r="N149" s="300"/>
      <c r="O149" s="802"/>
      <c r="P149" s="802"/>
      <c r="Q149" s="302"/>
      <c r="R149" s="302"/>
      <c r="S149" s="300"/>
      <c r="V149" s="398"/>
      <c r="W149" s="398"/>
      <c r="X149" s="398"/>
      <c r="Y149" s="391">
        <v>23464000</v>
      </c>
      <c r="AA149" s="327"/>
      <c r="AB149" s="398"/>
      <c r="AC149" s="398"/>
      <c r="AD149" s="391">
        <v>1</v>
      </c>
    </row>
    <row r="150" spans="1:30" s="303" customFormat="1" hidden="1">
      <c r="A150" s="277"/>
      <c r="B150" s="278"/>
      <c r="C150" s="278"/>
      <c r="D150" s="278"/>
      <c r="E150" s="279"/>
      <c r="F150" s="233"/>
      <c r="G150" s="300"/>
      <c r="H150" s="300"/>
      <c r="I150" s="301"/>
      <c r="J150" s="300"/>
      <c r="K150" s="486"/>
      <c r="L150" s="486"/>
      <c r="M150" s="486"/>
      <c r="N150" s="300"/>
      <c r="O150" s="802"/>
      <c r="P150" s="802"/>
      <c r="Q150" s="302"/>
      <c r="R150" s="302"/>
      <c r="S150" s="300"/>
      <c r="V150" s="398"/>
      <c r="W150" s="398"/>
      <c r="X150" s="398"/>
      <c r="Y150" s="391"/>
      <c r="AA150" s="327"/>
      <c r="AB150" s="398"/>
      <c r="AC150" s="398"/>
      <c r="AD150" s="391"/>
    </row>
    <row r="151" spans="1:30" s="303" customFormat="1" hidden="1">
      <c r="A151" s="277" t="s">
        <v>280</v>
      </c>
      <c r="B151" s="278"/>
      <c r="C151" s="278"/>
      <c r="D151" s="278"/>
      <c r="E151" s="279"/>
      <c r="F151" s="233"/>
      <c r="G151" s="300"/>
      <c r="H151" s="300"/>
      <c r="I151" s="301"/>
      <c r="J151" s="300"/>
      <c r="K151" s="486"/>
      <c r="L151" s="486"/>
      <c r="M151" s="486"/>
      <c r="N151" s="300"/>
      <c r="O151" s="802"/>
      <c r="P151" s="802"/>
      <c r="Q151" s="302"/>
      <c r="R151" s="302"/>
      <c r="S151" s="300"/>
      <c r="V151" s="398"/>
      <c r="W151" s="398"/>
      <c r="X151" s="398"/>
      <c r="Y151" s="391"/>
      <c r="AA151" s="327"/>
      <c r="AB151" s="398"/>
      <c r="AC151" s="398"/>
      <c r="AD151" s="391"/>
    </row>
    <row r="152" spans="1:30" s="303" customFormat="1" hidden="1">
      <c r="A152" s="277"/>
      <c r="B152" s="278" t="s">
        <v>36</v>
      </c>
      <c r="C152" s="278"/>
      <c r="D152" s="278"/>
      <c r="E152" s="279"/>
      <c r="F152" s="233">
        <v>975000</v>
      </c>
      <c r="G152" s="300"/>
      <c r="H152" s="300"/>
      <c r="I152" s="301"/>
      <c r="J152" s="300"/>
      <c r="K152" s="486"/>
      <c r="L152" s="486"/>
      <c r="M152" s="486"/>
      <c r="N152" s="300"/>
      <c r="O152" s="802"/>
      <c r="P152" s="802"/>
      <c r="Q152" s="302"/>
      <c r="R152" s="302"/>
      <c r="S152" s="300"/>
      <c r="V152" s="398"/>
      <c r="W152" s="398"/>
      <c r="X152" s="398"/>
      <c r="Y152" s="391">
        <v>975000</v>
      </c>
      <c r="AA152" s="327"/>
      <c r="AB152" s="398"/>
      <c r="AC152" s="398"/>
      <c r="AD152" s="391">
        <v>1</v>
      </c>
    </row>
    <row r="153" spans="1:30" s="303" customFormat="1" hidden="1">
      <c r="A153" s="277"/>
      <c r="B153" s="278" t="s">
        <v>37</v>
      </c>
      <c r="C153" s="278"/>
      <c r="D153" s="278"/>
      <c r="E153" s="279"/>
      <c r="F153" s="233">
        <v>22560000</v>
      </c>
      <c r="G153" s="300"/>
      <c r="H153" s="300"/>
      <c r="I153" s="301"/>
      <c r="J153" s="300"/>
      <c r="K153" s="486"/>
      <c r="L153" s="486"/>
      <c r="M153" s="486"/>
      <c r="N153" s="300"/>
      <c r="O153" s="802"/>
      <c r="P153" s="802"/>
      <c r="Q153" s="302"/>
      <c r="R153" s="302"/>
      <c r="S153" s="300"/>
      <c r="V153" s="398"/>
      <c r="W153" s="398"/>
      <c r="X153" s="398"/>
      <c r="Y153" s="391">
        <v>22560000</v>
      </c>
      <c r="AA153" s="327"/>
      <c r="AB153" s="398"/>
      <c r="AC153" s="398"/>
      <c r="AD153" s="391">
        <v>1</v>
      </c>
    </row>
    <row r="154" spans="1:30" s="303" customFormat="1" hidden="1">
      <c r="A154" s="277"/>
      <c r="B154" s="278"/>
      <c r="C154" s="278"/>
      <c r="D154" s="278"/>
      <c r="E154" s="279"/>
      <c r="F154" s="233"/>
      <c r="G154" s="300"/>
      <c r="H154" s="300"/>
      <c r="I154" s="301"/>
      <c r="J154" s="300"/>
      <c r="K154" s="486"/>
      <c r="L154" s="486"/>
      <c r="M154" s="486"/>
      <c r="N154" s="300"/>
      <c r="O154" s="802"/>
      <c r="P154" s="802"/>
      <c r="Q154" s="302"/>
      <c r="R154" s="302"/>
      <c r="S154" s="300"/>
      <c r="V154" s="398"/>
      <c r="W154" s="398"/>
      <c r="X154" s="398"/>
      <c r="Y154" s="391"/>
      <c r="AA154" s="327"/>
      <c r="AB154" s="398"/>
      <c r="AC154" s="398"/>
      <c r="AD154" s="391"/>
    </row>
    <row r="155" spans="1:30" s="303" customFormat="1" hidden="1">
      <c r="A155" s="277" t="s">
        <v>281</v>
      </c>
      <c r="B155" s="278"/>
      <c r="C155" s="278"/>
      <c r="D155" s="278"/>
      <c r="E155" s="279"/>
      <c r="F155" s="233"/>
      <c r="G155" s="300"/>
      <c r="H155" s="300"/>
      <c r="I155" s="301"/>
      <c r="J155" s="300"/>
      <c r="K155" s="486"/>
      <c r="L155" s="486"/>
      <c r="M155" s="486"/>
      <c r="N155" s="300"/>
      <c r="O155" s="802"/>
      <c r="P155" s="802"/>
      <c r="Q155" s="302"/>
      <c r="R155" s="302"/>
      <c r="S155" s="300"/>
      <c r="V155" s="398"/>
      <c r="W155" s="398"/>
      <c r="X155" s="398"/>
      <c r="Y155" s="391"/>
      <c r="AA155" s="327"/>
      <c r="AB155" s="398"/>
      <c r="AC155" s="398"/>
      <c r="AD155" s="391"/>
    </row>
    <row r="156" spans="1:30" s="303" customFormat="1" hidden="1">
      <c r="A156" s="277"/>
      <c r="B156" s="278" t="s">
        <v>36</v>
      </c>
      <c r="C156" s="278"/>
      <c r="D156" s="278"/>
      <c r="E156" s="279"/>
      <c r="F156" s="233">
        <v>9400000</v>
      </c>
      <c r="G156" s="300"/>
      <c r="H156" s="300"/>
      <c r="I156" s="301"/>
      <c r="J156" s="300"/>
      <c r="K156" s="486"/>
      <c r="L156" s="486"/>
      <c r="M156" s="486"/>
      <c r="N156" s="300"/>
      <c r="O156" s="802"/>
      <c r="P156" s="802"/>
      <c r="Q156" s="302"/>
      <c r="R156" s="302"/>
      <c r="S156" s="300"/>
      <c r="V156" s="398"/>
      <c r="W156" s="398"/>
      <c r="X156" s="398"/>
      <c r="Y156" s="391">
        <v>9400000</v>
      </c>
      <c r="AA156" s="327"/>
      <c r="AB156" s="398"/>
      <c r="AC156" s="398"/>
      <c r="AD156" s="391">
        <v>1</v>
      </c>
    </row>
    <row r="157" spans="1:30" s="303" customFormat="1" hidden="1">
      <c r="A157" s="277"/>
      <c r="B157" s="278" t="s">
        <v>37</v>
      </c>
      <c r="C157" s="278"/>
      <c r="D157" s="278"/>
      <c r="E157" s="279"/>
      <c r="F157" s="233">
        <v>16271500</v>
      </c>
      <c r="G157" s="300"/>
      <c r="H157" s="300"/>
      <c r="I157" s="301"/>
      <c r="J157" s="300"/>
      <c r="K157" s="486"/>
      <c r="L157" s="486"/>
      <c r="M157" s="486"/>
      <c r="N157" s="300"/>
      <c r="O157" s="802"/>
      <c r="P157" s="802"/>
      <c r="Q157" s="302"/>
      <c r="R157" s="302"/>
      <c r="S157" s="300"/>
      <c r="V157" s="398"/>
      <c r="W157" s="398"/>
      <c r="X157" s="398"/>
      <c r="Y157" s="391">
        <v>16271500</v>
      </c>
      <c r="AA157" s="327"/>
      <c r="AB157" s="398"/>
      <c r="AC157" s="398"/>
      <c r="AD157" s="391">
        <v>1</v>
      </c>
    </row>
    <row r="158" spans="1:30" s="303" customFormat="1" hidden="1">
      <c r="A158" s="277"/>
      <c r="B158" s="278"/>
      <c r="C158" s="278"/>
      <c r="D158" s="278"/>
      <c r="E158" s="279"/>
      <c r="F158" s="233"/>
      <c r="G158" s="300"/>
      <c r="H158" s="300"/>
      <c r="I158" s="301"/>
      <c r="J158" s="300"/>
      <c r="K158" s="486"/>
      <c r="L158" s="486"/>
      <c r="M158" s="486"/>
      <c r="N158" s="300"/>
      <c r="O158" s="802"/>
      <c r="P158" s="802"/>
      <c r="Q158" s="302"/>
      <c r="R158" s="302"/>
      <c r="S158" s="300"/>
      <c r="V158" s="398"/>
      <c r="W158" s="398"/>
      <c r="X158" s="398"/>
      <c r="Y158" s="391"/>
      <c r="AA158" s="327"/>
      <c r="AB158" s="398"/>
      <c r="AC158" s="398"/>
      <c r="AD158" s="391"/>
    </row>
    <row r="159" spans="1:30" s="303" customFormat="1" hidden="1">
      <c r="A159" s="277" t="s">
        <v>282</v>
      </c>
      <c r="B159" s="278"/>
      <c r="C159" s="278"/>
      <c r="D159" s="278"/>
      <c r="E159" s="279"/>
      <c r="F159" s="233"/>
      <c r="G159" s="300"/>
      <c r="H159" s="300"/>
      <c r="I159" s="301"/>
      <c r="J159" s="300"/>
      <c r="K159" s="486"/>
      <c r="L159" s="486"/>
      <c r="M159" s="486"/>
      <c r="N159" s="300"/>
      <c r="O159" s="802"/>
      <c r="P159" s="802"/>
      <c r="Q159" s="302"/>
      <c r="R159" s="302"/>
      <c r="S159" s="300"/>
      <c r="V159" s="398"/>
      <c r="W159" s="398"/>
      <c r="X159" s="398"/>
      <c r="Y159" s="391"/>
      <c r="AA159" s="327"/>
      <c r="AB159" s="398"/>
      <c r="AC159" s="398"/>
      <c r="AD159" s="391"/>
    </row>
    <row r="160" spans="1:30" s="303" customFormat="1" hidden="1">
      <c r="A160" s="277"/>
      <c r="B160" s="278" t="s">
        <v>36</v>
      </c>
      <c r="C160" s="278"/>
      <c r="D160" s="278"/>
      <c r="E160" s="279"/>
      <c r="F160" s="233">
        <v>5000000</v>
      </c>
      <c r="G160" s="300"/>
      <c r="H160" s="300"/>
      <c r="I160" s="301"/>
      <c r="J160" s="300"/>
      <c r="K160" s="486"/>
      <c r="L160" s="486"/>
      <c r="M160" s="486"/>
      <c r="N160" s="300"/>
      <c r="O160" s="802"/>
      <c r="P160" s="802"/>
      <c r="Q160" s="302"/>
      <c r="R160" s="302"/>
      <c r="S160" s="300"/>
      <c r="V160" s="398"/>
      <c r="W160" s="398"/>
      <c r="X160" s="398"/>
      <c r="Y160" s="391">
        <v>5000000</v>
      </c>
      <c r="AA160" s="327"/>
      <c r="AB160" s="398"/>
      <c r="AC160" s="398"/>
      <c r="AD160" s="391">
        <v>1</v>
      </c>
    </row>
    <row r="161" spans="1:30" s="303" customFormat="1" hidden="1">
      <c r="A161" s="277"/>
      <c r="B161" s="278" t="s">
        <v>37</v>
      </c>
      <c r="C161" s="278"/>
      <c r="D161" s="278"/>
      <c r="E161" s="279"/>
      <c r="F161" s="233">
        <v>5500000</v>
      </c>
      <c r="G161" s="300"/>
      <c r="H161" s="300"/>
      <c r="I161" s="301"/>
      <c r="J161" s="300"/>
      <c r="K161" s="486"/>
      <c r="L161" s="486"/>
      <c r="M161" s="486"/>
      <c r="N161" s="300"/>
      <c r="O161" s="802"/>
      <c r="P161" s="802"/>
      <c r="Q161" s="302"/>
      <c r="R161" s="302"/>
      <c r="S161" s="300"/>
      <c r="V161" s="398"/>
      <c r="W161" s="398"/>
      <c r="X161" s="398"/>
      <c r="Y161" s="391">
        <v>5500000</v>
      </c>
      <c r="AA161" s="327"/>
      <c r="AB161" s="398"/>
      <c r="AC161" s="398"/>
      <c r="AD161" s="391">
        <v>1</v>
      </c>
    </row>
    <row r="162" spans="1:30" s="303" customFormat="1" hidden="1">
      <c r="A162" s="277"/>
      <c r="B162" s="278"/>
      <c r="C162" s="278"/>
      <c r="D162" s="278"/>
      <c r="E162" s="279"/>
      <c r="F162" s="233"/>
      <c r="G162" s="300"/>
      <c r="H162" s="300"/>
      <c r="I162" s="301"/>
      <c r="J162" s="300"/>
      <c r="K162" s="486"/>
      <c r="L162" s="486"/>
      <c r="M162" s="486"/>
      <c r="N162" s="300"/>
      <c r="O162" s="802"/>
      <c r="P162" s="802"/>
      <c r="Q162" s="302"/>
      <c r="R162" s="302"/>
      <c r="S162" s="300"/>
      <c r="V162" s="398"/>
      <c r="W162" s="398"/>
      <c r="X162" s="398"/>
      <c r="Y162" s="391"/>
      <c r="AA162" s="327"/>
      <c r="AB162" s="398"/>
      <c r="AC162" s="398"/>
      <c r="AD162" s="391"/>
    </row>
    <row r="163" spans="1:30" s="303" customFormat="1" hidden="1">
      <c r="A163" s="277" t="s">
        <v>283</v>
      </c>
      <c r="B163" s="278"/>
      <c r="C163" s="278"/>
      <c r="D163" s="278"/>
      <c r="E163" s="279"/>
      <c r="F163" s="233"/>
      <c r="G163" s="300"/>
      <c r="H163" s="300"/>
      <c r="I163" s="301"/>
      <c r="J163" s="300"/>
      <c r="K163" s="486"/>
      <c r="L163" s="486"/>
      <c r="M163" s="486"/>
      <c r="N163" s="300"/>
      <c r="O163" s="802"/>
      <c r="P163" s="802"/>
      <c r="Q163" s="302"/>
      <c r="R163" s="302"/>
      <c r="S163" s="300"/>
      <c r="V163" s="398"/>
      <c r="W163" s="398"/>
      <c r="X163" s="398"/>
      <c r="Y163" s="391"/>
      <c r="AA163" s="327"/>
      <c r="AB163" s="398"/>
      <c r="AC163" s="398"/>
      <c r="AD163" s="391"/>
    </row>
    <row r="164" spans="1:30" s="303" customFormat="1" hidden="1">
      <c r="A164" s="277"/>
      <c r="B164" s="278" t="s">
        <v>36</v>
      </c>
      <c r="C164" s="278"/>
      <c r="D164" s="278"/>
      <c r="E164" s="279"/>
      <c r="F164" s="233">
        <v>73950000</v>
      </c>
      <c r="G164" s="300"/>
      <c r="H164" s="300"/>
      <c r="I164" s="301"/>
      <c r="J164" s="300"/>
      <c r="K164" s="486"/>
      <c r="L164" s="486"/>
      <c r="M164" s="486"/>
      <c r="N164" s="300"/>
      <c r="O164" s="802"/>
      <c r="P164" s="802"/>
      <c r="Q164" s="302"/>
      <c r="R164" s="302"/>
      <c r="S164" s="300"/>
      <c r="V164" s="398"/>
      <c r="W164" s="398"/>
      <c r="X164" s="398"/>
      <c r="Y164" s="391">
        <v>73950000</v>
      </c>
      <c r="AA164" s="327"/>
      <c r="AB164" s="398"/>
      <c r="AC164" s="398"/>
      <c r="AD164" s="391">
        <v>1</v>
      </c>
    </row>
    <row r="165" spans="1:30" s="303" customFormat="1" hidden="1">
      <c r="A165" s="277"/>
      <c r="B165" s="278" t="s">
        <v>37</v>
      </c>
      <c r="C165" s="278"/>
      <c r="D165" s="278"/>
      <c r="E165" s="279"/>
      <c r="F165" s="233">
        <v>41040790</v>
      </c>
      <c r="G165" s="300"/>
      <c r="H165" s="300"/>
      <c r="I165" s="301"/>
      <c r="J165" s="300"/>
      <c r="K165" s="486"/>
      <c r="L165" s="486"/>
      <c r="M165" s="486"/>
      <c r="N165" s="300"/>
      <c r="O165" s="802"/>
      <c r="P165" s="802"/>
      <c r="Q165" s="302"/>
      <c r="R165" s="302"/>
      <c r="S165" s="300"/>
      <c r="V165" s="398"/>
      <c r="W165" s="398"/>
      <c r="X165" s="398"/>
      <c r="Y165" s="391">
        <v>41040790</v>
      </c>
      <c r="AA165" s="327"/>
      <c r="AB165" s="398"/>
      <c r="AC165" s="398"/>
      <c r="AD165" s="391">
        <v>1</v>
      </c>
    </row>
    <row r="166" spans="1:30" s="303" customFormat="1" hidden="1">
      <c r="A166" s="277"/>
      <c r="B166" s="278"/>
      <c r="C166" s="278"/>
      <c r="D166" s="278"/>
      <c r="E166" s="279"/>
      <c r="F166" s="233"/>
      <c r="G166" s="300"/>
      <c r="H166" s="300"/>
      <c r="I166" s="301"/>
      <c r="J166" s="300"/>
      <c r="K166" s="486"/>
      <c r="L166" s="486"/>
      <c r="M166" s="486"/>
      <c r="N166" s="300"/>
      <c r="O166" s="802"/>
      <c r="P166" s="802"/>
      <c r="Q166" s="302"/>
      <c r="R166" s="302"/>
      <c r="S166" s="300"/>
      <c r="V166" s="398"/>
      <c r="W166" s="398"/>
      <c r="X166" s="398"/>
      <c r="Y166" s="391"/>
      <c r="AA166" s="327"/>
      <c r="AB166" s="398"/>
      <c r="AC166" s="398"/>
      <c r="AD166" s="391"/>
    </row>
    <row r="167" spans="1:30" s="303" customFormat="1" hidden="1">
      <c r="A167" s="277" t="s">
        <v>284</v>
      </c>
      <c r="B167" s="278"/>
      <c r="C167" s="278"/>
      <c r="D167" s="278"/>
      <c r="E167" s="279"/>
      <c r="F167" s="233"/>
      <c r="G167" s="300"/>
      <c r="H167" s="300"/>
      <c r="I167" s="301"/>
      <c r="J167" s="300"/>
      <c r="K167" s="486"/>
      <c r="L167" s="486"/>
      <c r="M167" s="486"/>
      <c r="N167" s="300"/>
      <c r="O167" s="802"/>
      <c r="P167" s="802"/>
      <c r="Q167" s="302"/>
      <c r="R167" s="302"/>
      <c r="S167" s="300"/>
      <c r="V167" s="398"/>
      <c r="W167" s="398"/>
      <c r="X167" s="398"/>
      <c r="Y167" s="391"/>
      <c r="AA167" s="327"/>
      <c r="AB167" s="398"/>
      <c r="AC167" s="398"/>
      <c r="AD167" s="391"/>
    </row>
    <row r="168" spans="1:30" s="303" customFormat="1" hidden="1">
      <c r="A168" s="277"/>
      <c r="B168" s="278" t="s">
        <v>36</v>
      </c>
      <c r="C168" s="278"/>
      <c r="D168" s="278"/>
      <c r="E168" s="279"/>
      <c r="F168" s="233">
        <v>40500000</v>
      </c>
      <c r="G168" s="300"/>
      <c r="H168" s="300"/>
      <c r="I168" s="301"/>
      <c r="J168" s="300"/>
      <c r="K168" s="486"/>
      <c r="L168" s="486"/>
      <c r="M168" s="486"/>
      <c r="N168" s="300"/>
      <c r="O168" s="802"/>
      <c r="P168" s="802"/>
      <c r="Q168" s="302"/>
      <c r="R168" s="302"/>
      <c r="S168" s="300"/>
      <c r="V168" s="398"/>
      <c r="W168" s="398"/>
      <c r="X168" s="398"/>
      <c r="Y168" s="391">
        <v>40500000</v>
      </c>
      <c r="AA168" s="327"/>
      <c r="AB168" s="398"/>
      <c r="AC168" s="398"/>
      <c r="AD168" s="391">
        <v>1</v>
      </c>
    </row>
    <row r="169" spans="1:30" s="303" customFormat="1" hidden="1">
      <c r="A169" s="277"/>
      <c r="B169" s="278" t="s">
        <v>37</v>
      </c>
      <c r="C169" s="278"/>
      <c r="D169" s="278"/>
      <c r="E169" s="279"/>
      <c r="F169" s="233">
        <v>42128000</v>
      </c>
      <c r="G169" s="300"/>
      <c r="H169" s="300"/>
      <c r="I169" s="301"/>
      <c r="J169" s="300"/>
      <c r="K169" s="486"/>
      <c r="L169" s="486"/>
      <c r="M169" s="486"/>
      <c r="N169" s="300"/>
      <c r="O169" s="802"/>
      <c r="P169" s="802"/>
      <c r="Q169" s="302"/>
      <c r="R169" s="302"/>
      <c r="S169" s="300"/>
      <c r="V169" s="398"/>
      <c r="W169" s="398"/>
      <c r="X169" s="398"/>
      <c r="Y169" s="391">
        <v>42128000</v>
      </c>
      <c r="AA169" s="327"/>
      <c r="AB169" s="398"/>
      <c r="AC169" s="398"/>
      <c r="AD169" s="391">
        <v>1</v>
      </c>
    </row>
    <row r="170" spans="1:30" s="303" customFormat="1" hidden="1">
      <c r="A170" s="277"/>
      <c r="B170" s="278"/>
      <c r="C170" s="278"/>
      <c r="D170" s="278"/>
      <c r="E170" s="279"/>
      <c r="F170" s="233"/>
      <c r="G170" s="300"/>
      <c r="H170" s="300"/>
      <c r="I170" s="301"/>
      <c r="J170" s="300"/>
      <c r="K170" s="486"/>
      <c r="L170" s="486"/>
      <c r="M170" s="486"/>
      <c r="N170" s="300"/>
      <c r="O170" s="802"/>
      <c r="P170" s="802"/>
      <c r="Q170" s="302"/>
      <c r="R170" s="302"/>
      <c r="S170" s="300"/>
      <c r="V170" s="398"/>
      <c r="W170" s="398"/>
      <c r="X170" s="398"/>
      <c r="Y170" s="391"/>
      <c r="AA170" s="327"/>
      <c r="AB170" s="398"/>
      <c r="AC170" s="398"/>
      <c r="AD170" s="391"/>
    </row>
    <row r="171" spans="1:30" s="303" customFormat="1" hidden="1">
      <c r="A171" s="277" t="s">
        <v>285</v>
      </c>
      <c r="B171" s="278"/>
      <c r="C171" s="278"/>
      <c r="D171" s="278"/>
      <c r="E171" s="279"/>
      <c r="F171" s="233"/>
      <c r="G171" s="300"/>
      <c r="H171" s="300"/>
      <c r="I171" s="301"/>
      <c r="J171" s="300"/>
      <c r="K171" s="486"/>
      <c r="L171" s="486"/>
      <c r="M171" s="486"/>
      <c r="N171" s="300"/>
      <c r="O171" s="802"/>
      <c r="P171" s="802"/>
      <c r="Q171" s="302"/>
      <c r="R171" s="302"/>
      <c r="S171" s="300"/>
      <c r="V171" s="398"/>
      <c r="W171" s="398"/>
      <c r="X171" s="398"/>
      <c r="Y171" s="391"/>
      <c r="AA171" s="327"/>
      <c r="AB171" s="398"/>
      <c r="AC171" s="398"/>
      <c r="AD171" s="391"/>
    </row>
    <row r="172" spans="1:30" s="303" customFormat="1" hidden="1">
      <c r="A172" s="277"/>
      <c r="B172" s="278" t="s">
        <v>36</v>
      </c>
      <c r="C172" s="278"/>
      <c r="D172" s="278"/>
      <c r="E172" s="279"/>
      <c r="F172" s="233">
        <v>39500000</v>
      </c>
      <c r="G172" s="300"/>
      <c r="H172" s="300"/>
      <c r="I172" s="301"/>
      <c r="J172" s="300"/>
      <c r="K172" s="486"/>
      <c r="L172" s="486"/>
      <c r="M172" s="486"/>
      <c r="N172" s="300"/>
      <c r="O172" s="802"/>
      <c r="P172" s="802"/>
      <c r="Q172" s="302"/>
      <c r="R172" s="302"/>
      <c r="S172" s="300"/>
      <c r="V172" s="398"/>
      <c r="W172" s="398"/>
      <c r="X172" s="398"/>
      <c r="Y172" s="391">
        <v>39500000</v>
      </c>
      <c r="AA172" s="327"/>
      <c r="AB172" s="398"/>
      <c r="AC172" s="398"/>
      <c r="AD172" s="391">
        <v>1</v>
      </c>
    </row>
    <row r="173" spans="1:30" s="303" customFormat="1" hidden="1">
      <c r="A173" s="277"/>
      <c r="B173" s="278" t="s">
        <v>37</v>
      </c>
      <c r="C173" s="278"/>
      <c r="D173" s="278"/>
      <c r="E173" s="279"/>
      <c r="F173" s="233">
        <v>71039000</v>
      </c>
      <c r="G173" s="300"/>
      <c r="H173" s="300"/>
      <c r="I173" s="301"/>
      <c r="J173" s="300"/>
      <c r="K173" s="486"/>
      <c r="L173" s="486"/>
      <c r="M173" s="486"/>
      <c r="N173" s="300"/>
      <c r="O173" s="802"/>
      <c r="P173" s="802"/>
      <c r="Q173" s="302"/>
      <c r="R173" s="302"/>
      <c r="S173" s="300"/>
      <c r="V173" s="398"/>
      <c r="W173" s="398"/>
      <c r="X173" s="398"/>
      <c r="Y173" s="391">
        <v>71039000</v>
      </c>
      <c r="AA173" s="327"/>
      <c r="AB173" s="398"/>
      <c r="AC173" s="398"/>
      <c r="AD173" s="391">
        <v>1</v>
      </c>
    </row>
    <row r="174" spans="1:30" s="303" customFormat="1" hidden="1">
      <c r="A174" s="277"/>
      <c r="B174" s="278"/>
      <c r="C174" s="278"/>
      <c r="D174" s="278"/>
      <c r="E174" s="279"/>
      <c r="F174" s="233"/>
      <c r="G174" s="300"/>
      <c r="H174" s="300"/>
      <c r="I174" s="301"/>
      <c r="J174" s="300"/>
      <c r="K174" s="486"/>
      <c r="L174" s="486"/>
      <c r="M174" s="486"/>
      <c r="N174" s="300"/>
      <c r="O174" s="802"/>
      <c r="P174" s="802"/>
      <c r="Q174" s="302"/>
      <c r="R174" s="302"/>
      <c r="S174" s="300"/>
      <c r="V174" s="398"/>
      <c r="W174" s="398"/>
      <c r="X174" s="398"/>
      <c r="Y174" s="391"/>
      <c r="AA174" s="327"/>
      <c r="AB174" s="398"/>
      <c r="AC174" s="398"/>
      <c r="AD174" s="391"/>
    </row>
    <row r="175" spans="1:30" s="303" customFormat="1" hidden="1">
      <c r="A175" s="277" t="s">
        <v>286</v>
      </c>
      <c r="B175" s="278"/>
      <c r="C175" s="278"/>
      <c r="D175" s="278"/>
      <c r="E175" s="279"/>
      <c r="F175" s="233"/>
      <c r="G175" s="300"/>
      <c r="H175" s="300"/>
      <c r="I175" s="301"/>
      <c r="J175" s="300"/>
      <c r="K175" s="486"/>
      <c r="L175" s="486"/>
      <c r="M175" s="486"/>
      <c r="N175" s="300"/>
      <c r="O175" s="802"/>
      <c r="P175" s="802"/>
      <c r="Q175" s="302"/>
      <c r="R175" s="302"/>
      <c r="S175" s="300"/>
      <c r="V175" s="398"/>
      <c r="W175" s="398"/>
      <c r="X175" s="398"/>
      <c r="Y175" s="391"/>
      <c r="AA175" s="327"/>
      <c r="AB175" s="398"/>
      <c r="AC175" s="398"/>
      <c r="AD175" s="391"/>
    </row>
    <row r="176" spans="1:30" s="303" customFormat="1" hidden="1">
      <c r="A176" s="277"/>
      <c r="B176" s="278" t="s">
        <v>36</v>
      </c>
      <c r="C176" s="278"/>
      <c r="D176" s="278"/>
      <c r="E176" s="279"/>
      <c r="F176" s="233">
        <v>12500000</v>
      </c>
      <c r="G176" s="300"/>
      <c r="H176" s="300"/>
      <c r="I176" s="301"/>
      <c r="J176" s="300"/>
      <c r="K176" s="486"/>
      <c r="L176" s="486"/>
      <c r="M176" s="486"/>
      <c r="N176" s="300"/>
      <c r="O176" s="802"/>
      <c r="P176" s="802"/>
      <c r="Q176" s="302"/>
      <c r="R176" s="302"/>
      <c r="S176" s="300"/>
      <c r="V176" s="398"/>
      <c r="W176" s="398"/>
      <c r="X176" s="398"/>
      <c r="Y176" s="391">
        <v>12500000</v>
      </c>
      <c r="AA176" s="327"/>
      <c r="AB176" s="398"/>
      <c r="AC176" s="398"/>
      <c r="AD176" s="391">
        <v>1</v>
      </c>
    </row>
    <row r="177" spans="1:30" s="303" customFormat="1" hidden="1">
      <c r="A177" s="277"/>
      <c r="B177" s="278" t="s">
        <v>37</v>
      </c>
      <c r="C177" s="278"/>
      <c r="D177" s="278"/>
      <c r="E177" s="279"/>
      <c r="F177" s="233">
        <v>27200000</v>
      </c>
      <c r="G177" s="300"/>
      <c r="H177" s="300"/>
      <c r="I177" s="301"/>
      <c r="J177" s="300"/>
      <c r="K177" s="486"/>
      <c r="L177" s="486"/>
      <c r="M177" s="486"/>
      <c r="N177" s="300"/>
      <c r="O177" s="802"/>
      <c r="P177" s="802"/>
      <c r="Q177" s="302"/>
      <c r="R177" s="302"/>
      <c r="S177" s="300"/>
      <c r="V177" s="398"/>
      <c r="W177" s="398"/>
      <c r="X177" s="398"/>
      <c r="Y177" s="391">
        <v>27200000</v>
      </c>
      <c r="AA177" s="327"/>
      <c r="AB177" s="398"/>
      <c r="AC177" s="398"/>
      <c r="AD177" s="391">
        <v>1</v>
      </c>
    </row>
    <row r="178" spans="1:30" s="303" customFormat="1" hidden="1">
      <c r="A178" s="277"/>
      <c r="B178" s="278"/>
      <c r="C178" s="278"/>
      <c r="D178" s="278"/>
      <c r="E178" s="279"/>
      <c r="F178" s="233"/>
      <c r="G178" s="300"/>
      <c r="H178" s="300"/>
      <c r="I178" s="301"/>
      <c r="J178" s="300"/>
      <c r="K178" s="486"/>
      <c r="L178" s="486"/>
      <c r="M178" s="486"/>
      <c r="N178" s="300"/>
      <c r="O178" s="802"/>
      <c r="P178" s="802"/>
      <c r="Q178" s="302"/>
      <c r="R178" s="302"/>
      <c r="S178" s="300"/>
      <c r="V178" s="398"/>
      <c r="W178" s="398"/>
      <c r="X178" s="398"/>
      <c r="Y178" s="391"/>
      <c r="AA178" s="327"/>
      <c r="AB178" s="398"/>
      <c r="AC178" s="398"/>
      <c r="AD178" s="391"/>
    </row>
    <row r="179" spans="1:30" s="303" customFormat="1" hidden="1">
      <c r="A179" s="277" t="s">
        <v>287</v>
      </c>
      <c r="B179" s="278"/>
      <c r="C179" s="278"/>
      <c r="D179" s="278"/>
      <c r="E179" s="279"/>
      <c r="F179" s="233"/>
      <c r="G179" s="300"/>
      <c r="H179" s="300"/>
      <c r="I179" s="301"/>
      <c r="J179" s="300"/>
      <c r="K179" s="486"/>
      <c r="L179" s="486"/>
      <c r="M179" s="486"/>
      <c r="N179" s="300"/>
      <c r="O179" s="802"/>
      <c r="P179" s="802"/>
      <c r="Q179" s="302"/>
      <c r="R179" s="302"/>
      <c r="S179" s="300"/>
      <c r="V179" s="398"/>
      <c r="W179" s="398"/>
      <c r="X179" s="398"/>
      <c r="Y179" s="391"/>
      <c r="AA179" s="327"/>
      <c r="AB179" s="398"/>
      <c r="AC179" s="398"/>
      <c r="AD179" s="391"/>
    </row>
    <row r="180" spans="1:30" s="303" customFormat="1" hidden="1">
      <c r="A180" s="277"/>
      <c r="B180" s="278" t="s">
        <v>36</v>
      </c>
      <c r="C180" s="278"/>
      <c r="D180" s="278"/>
      <c r="E180" s="279"/>
      <c r="F180" s="233">
        <v>6000000</v>
      </c>
      <c r="G180" s="300"/>
      <c r="H180" s="300"/>
      <c r="I180" s="301"/>
      <c r="J180" s="300"/>
      <c r="K180" s="486"/>
      <c r="L180" s="486"/>
      <c r="M180" s="486"/>
      <c r="N180" s="300"/>
      <c r="O180" s="802"/>
      <c r="P180" s="802"/>
      <c r="Q180" s="302"/>
      <c r="R180" s="302"/>
      <c r="S180" s="300"/>
      <c r="V180" s="398"/>
      <c r="W180" s="398"/>
      <c r="X180" s="398"/>
      <c r="Y180" s="391">
        <v>6000000</v>
      </c>
      <c r="AA180" s="327"/>
      <c r="AB180" s="398"/>
      <c r="AC180" s="398"/>
      <c r="AD180" s="391">
        <v>1</v>
      </c>
    </row>
    <row r="181" spans="1:30" s="303" customFormat="1" hidden="1">
      <c r="A181" s="277"/>
      <c r="B181" s="278" t="s">
        <v>37</v>
      </c>
      <c r="C181" s="278"/>
      <c r="D181" s="278"/>
      <c r="E181" s="279"/>
      <c r="F181" s="233">
        <v>10903760</v>
      </c>
      <c r="G181" s="300"/>
      <c r="H181" s="300"/>
      <c r="I181" s="301"/>
      <c r="J181" s="300"/>
      <c r="K181" s="486"/>
      <c r="L181" s="486"/>
      <c r="M181" s="486"/>
      <c r="N181" s="300"/>
      <c r="O181" s="802"/>
      <c r="P181" s="802"/>
      <c r="Q181" s="302"/>
      <c r="R181" s="302"/>
      <c r="S181" s="300"/>
      <c r="V181" s="398"/>
      <c r="W181" s="398"/>
      <c r="X181" s="398"/>
      <c r="Y181" s="391">
        <v>10903760</v>
      </c>
      <c r="AA181" s="327"/>
      <c r="AB181" s="398"/>
      <c r="AC181" s="398"/>
      <c r="AD181" s="391">
        <v>1</v>
      </c>
    </row>
    <row r="182" spans="1:30" s="303" customFormat="1" hidden="1">
      <c r="A182" s="277"/>
      <c r="B182" s="278"/>
      <c r="C182" s="278"/>
      <c r="D182" s="278"/>
      <c r="E182" s="279"/>
      <c r="F182" s="233"/>
      <c r="G182" s="300"/>
      <c r="H182" s="300"/>
      <c r="I182" s="301"/>
      <c r="J182" s="300"/>
      <c r="K182" s="486"/>
      <c r="L182" s="486"/>
      <c r="M182" s="486"/>
      <c r="N182" s="300"/>
      <c r="O182" s="802"/>
      <c r="P182" s="802"/>
      <c r="Q182" s="302"/>
      <c r="R182" s="302"/>
      <c r="S182" s="300"/>
      <c r="V182" s="398"/>
      <c r="W182" s="398"/>
      <c r="X182" s="398"/>
      <c r="Y182" s="391"/>
      <c r="AA182" s="327"/>
      <c r="AB182" s="398"/>
      <c r="AC182" s="398"/>
      <c r="AD182" s="391"/>
    </row>
    <row r="183" spans="1:30" s="303" customFormat="1" hidden="1">
      <c r="A183" s="277" t="s">
        <v>288</v>
      </c>
      <c r="B183" s="278"/>
      <c r="C183" s="278"/>
      <c r="D183" s="278"/>
      <c r="E183" s="279"/>
      <c r="F183" s="233"/>
      <c r="G183" s="300"/>
      <c r="H183" s="300"/>
      <c r="I183" s="301"/>
      <c r="J183" s="300"/>
      <c r="K183" s="486"/>
      <c r="L183" s="486"/>
      <c r="M183" s="486"/>
      <c r="N183" s="300"/>
      <c r="O183" s="802"/>
      <c r="P183" s="802"/>
      <c r="Q183" s="302"/>
      <c r="R183" s="302"/>
      <c r="S183" s="300"/>
      <c r="V183" s="398"/>
      <c r="W183" s="398"/>
      <c r="X183" s="398"/>
      <c r="Y183" s="391"/>
      <c r="AA183" s="327"/>
      <c r="AB183" s="398"/>
      <c r="AC183" s="398"/>
      <c r="AD183" s="391"/>
    </row>
    <row r="184" spans="1:30" s="303" customFormat="1" hidden="1">
      <c r="A184" s="277"/>
      <c r="B184" s="278" t="s">
        <v>36</v>
      </c>
      <c r="C184" s="278"/>
      <c r="D184" s="278"/>
      <c r="E184" s="279"/>
      <c r="F184" s="233">
        <v>17320000</v>
      </c>
      <c r="G184" s="300"/>
      <c r="H184" s="300"/>
      <c r="I184" s="301"/>
      <c r="J184" s="300"/>
      <c r="K184" s="486"/>
      <c r="L184" s="486"/>
      <c r="M184" s="486"/>
      <c r="N184" s="300"/>
      <c r="O184" s="802"/>
      <c r="P184" s="802"/>
      <c r="Q184" s="302"/>
      <c r="R184" s="302"/>
      <c r="S184" s="300"/>
      <c r="V184" s="398"/>
      <c r="W184" s="398"/>
      <c r="X184" s="398"/>
      <c r="Y184" s="391">
        <v>17320000</v>
      </c>
      <c r="AA184" s="327"/>
      <c r="AB184" s="398"/>
      <c r="AC184" s="398"/>
      <c r="AD184" s="391">
        <v>1</v>
      </c>
    </row>
    <row r="185" spans="1:30" s="303" customFormat="1" hidden="1">
      <c r="A185" s="277"/>
      <c r="B185" s="278" t="s">
        <v>37</v>
      </c>
      <c r="C185" s="278"/>
      <c r="D185" s="278"/>
      <c r="E185" s="279"/>
      <c r="F185" s="233">
        <v>31356000</v>
      </c>
      <c r="G185" s="300"/>
      <c r="H185" s="300"/>
      <c r="I185" s="301"/>
      <c r="J185" s="300"/>
      <c r="K185" s="486"/>
      <c r="L185" s="486"/>
      <c r="M185" s="486"/>
      <c r="N185" s="300"/>
      <c r="O185" s="802"/>
      <c r="P185" s="802"/>
      <c r="Q185" s="302"/>
      <c r="R185" s="302"/>
      <c r="S185" s="300"/>
      <c r="V185" s="398"/>
      <c r="W185" s="398"/>
      <c r="X185" s="398"/>
      <c r="Y185" s="391">
        <v>31356000</v>
      </c>
      <c r="AA185" s="327"/>
      <c r="AB185" s="398"/>
      <c r="AC185" s="398"/>
      <c r="AD185" s="391">
        <v>1</v>
      </c>
    </row>
    <row r="186" spans="1:30" s="303" customFormat="1" hidden="1">
      <c r="A186" s="277"/>
      <c r="B186" s="278"/>
      <c r="C186" s="278"/>
      <c r="D186" s="278"/>
      <c r="E186" s="279"/>
      <c r="F186" s="233"/>
      <c r="G186" s="300"/>
      <c r="H186" s="300"/>
      <c r="I186" s="301"/>
      <c r="J186" s="300"/>
      <c r="K186" s="486"/>
      <c r="L186" s="486"/>
      <c r="M186" s="486"/>
      <c r="N186" s="300"/>
      <c r="O186" s="802"/>
      <c r="P186" s="802"/>
      <c r="Q186" s="302"/>
      <c r="R186" s="302"/>
      <c r="S186" s="300"/>
      <c r="V186" s="398"/>
      <c r="W186" s="398"/>
      <c r="X186" s="398"/>
      <c r="Y186" s="391"/>
      <c r="AA186" s="327"/>
      <c r="AB186" s="398"/>
      <c r="AC186" s="398"/>
      <c r="AD186" s="391"/>
    </row>
    <row r="187" spans="1:30" s="303" customFormat="1" hidden="1">
      <c r="A187" s="277" t="s">
        <v>289</v>
      </c>
      <c r="B187" s="278"/>
      <c r="C187" s="278"/>
      <c r="D187" s="278"/>
      <c r="E187" s="279"/>
      <c r="F187" s="233"/>
      <c r="G187" s="300"/>
      <c r="H187" s="300"/>
      <c r="I187" s="301"/>
      <c r="J187" s="300"/>
      <c r="K187" s="486"/>
      <c r="L187" s="486"/>
      <c r="M187" s="486"/>
      <c r="N187" s="300"/>
      <c r="O187" s="802"/>
      <c r="P187" s="802"/>
      <c r="Q187" s="302"/>
      <c r="R187" s="302"/>
      <c r="S187" s="300"/>
      <c r="V187" s="398"/>
      <c r="W187" s="398"/>
      <c r="X187" s="398"/>
      <c r="Y187" s="391"/>
      <c r="AA187" s="327"/>
      <c r="AB187" s="398"/>
      <c r="AC187" s="398"/>
      <c r="AD187" s="391"/>
    </row>
    <row r="188" spans="1:30" s="303" customFormat="1" hidden="1">
      <c r="A188" s="277"/>
      <c r="B188" s="278" t="s">
        <v>36</v>
      </c>
      <c r="C188" s="278"/>
      <c r="D188" s="278"/>
      <c r="E188" s="279"/>
      <c r="F188" s="233">
        <v>16425000</v>
      </c>
      <c r="G188" s="300"/>
      <c r="H188" s="300"/>
      <c r="I188" s="301"/>
      <c r="J188" s="300"/>
      <c r="K188" s="486"/>
      <c r="L188" s="486"/>
      <c r="M188" s="486"/>
      <c r="N188" s="300"/>
      <c r="O188" s="802"/>
      <c r="P188" s="802"/>
      <c r="Q188" s="302"/>
      <c r="R188" s="302"/>
      <c r="S188" s="300"/>
      <c r="V188" s="398"/>
      <c r="W188" s="398"/>
      <c r="X188" s="398"/>
      <c r="Y188" s="391">
        <v>16425000</v>
      </c>
      <c r="AA188" s="327"/>
      <c r="AB188" s="398"/>
      <c r="AC188" s="398"/>
      <c r="AD188" s="391">
        <v>1</v>
      </c>
    </row>
    <row r="189" spans="1:30" s="303" customFormat="1" hidden="1">
      <c r="A189" s="277"/>
      <c r="B189" s="278" t="s">
        <v>37</v>
      </c>
      <c r="C189" s="278"/>
      <c r="D189" s="278"/>
      <c r="E189" s="279"/>
      <c r="F189" s="233">
        <v>23028000</v>
      </c>
      <c r="G189" s="300"/>
      <c r="H189" s="300"/>
      <c r="I189" s="301"/>
      <c r="J189" s="300"/>
      <c r="K189" s="486"/>
      <c r="L189" s="486"/>
      <c r="M189" s="486"/>
      <c r="N189" s="300"/>
      <c r="O189" s="802"/>
      <c r="P189" s="802"/>
      <c r="Q189" s="302"/>
      <c r="R189" s="302"/>
      <c r="S189" s="300"/>
      <c r="V189" s="398"/>
      <c r="W189" s="398"/>
      <c r="X189" s="398"/>
      <c r="Y189" s="391">
        <v>23028000</v>
      </c>
      <c r="AA189" s="327"/>
      <c r="AB189" s="398"/>
      <c r="AC189" s="398"/>
      <c r="AD189" s="391">
        <v>1</v>
      </c>
    </row>
    <row r="190" spans="1:30" s="303" customFormat="1" hidden="1">
      <c r="A190" s="277"/>
      <c r="B190" s="278"/>
      <c r="C190" s="278"/>
      <c r="D190" s="278"/>
      <c r="E190" s="279"/>
      <c r="F190" s="233"/>
      <c r="G190" s="300"/>
      <c r="H190" s="300"/>
      <c r="I190" s="301"/>
      <c r="J190" s="300"/>
      <c r="K190" s="486"/>
      <c r="L190" s="486"/>
      <c r="M190" s="486"/>
      <c r="N190" s="300"/>
      <c r="O190" s="802"/>
      <c r="P190" s="802"/>
      <c r="Q190" s="302"/>
      <c r="R190" s="302"/>
      <c r="S190" s="300"/>
      <c r="V190" s="398"/>
      <c r="W190" s="398"/>
      <c r="X190" s="398"/>
      <c r="Y190" s="391"/>
      <c r="AA190" s="327"/>
      <c r="AB190" s="398"/>
      <c r="AC190" s="398"/>
      <c r="AD190" s="391"/>
    </row>
    <row r="191" spans="1:30" s="303" customFormat="1" hidden="1">
      <c r="A191" s="277" t="s">
        <v>290</v>
      </c>
      <c r="B191" s="278"/>
      <c r="C191" s="278"/>
      <c r="D191" s="278"/>
      <c r="E191" s="279"/>
      <c r="F191" s="233"/>
      <c r="G191" s="300"/>
      <c r="H191" s="300"/>
      <c r="I191" s="301"/>
      <c r="J191" s="300"/>
      <c r="K191" s="486"/>
      <c r="L191" s="486"/>
      <c r="M191" s="486"/>
      <c r="N191" s="300"/>
      <c r="O191" s="802"/>
      <c r="P191" s="802"/>
      <c r="Q191" s="302"/>
      <c r="R191" s="302"/>
      <c r="S191" s="300"/>
      <c r="V191" s="398"/>
      <c r="W191" s="398"/>
      <c r="X191" s="398"/>
      <c r="Y191" s="391"/>
      <c r="AA191" s="327"/>
      <c r="AB191" s="398"/>
      <c r="AC191" s="398"/>
      <c r="AD191" s="391"/>
    </row>
    <row r="192" spans="1:30" s="303" customFormat="1" hidden="1">
      <c r="A192" s="277"/>
      <c r="B192" s="278" t="s">
        <v>36</v>
      </c>
      <c r="C192" s="278"/>
      <c r="D192" s="278"/>
      <c r="E192" s="279"/>
      <c r="F192" s="233">
        <v>53645000</v>
      </c>
      <c r="G192" s="300"/>
      <c r="H192" s="300"/>
      <c r="I192" s="301"/>
      <c r="J192" s="300"/>
      <c r="K192" s="486"/>
      <c r="L192" s="486"/>
      <c r="M192" s="486"/>
      <c r="N192" s="300"/>
      <c r="O192" s="802"/>
      <c r="P192" s="802"/>
      <c r="Q192" s="302"/>
      <c r="R192" s="302"/>
      <c r="S192" s="300"/>
      <c r="V192" s="398"/>
      <c r="W192" s="398"/>
      <c r="X192" s="398"/>
      <c r="Y192" s="391">
        <v>53645000</v>
      </c>
      <c r="AA192" s="327"/>
      <c r="AB192" s="398"/>
      <c r="AC192" s="398"/>
      <c r="AD192" s="391">
        <v>1</v>
      </c>
    </row>
    <row r="193" spans="1:30" s="303" customFormat="1" hidden="1">
      <c r="A193" s="277"/>
      <c r="B193" s="278" t="s">
        <v>37</v>
      </c>
      <c r="C193" s="278"/>
      <c r="D193" s="278"/>
      <c r="E193" s="279"/>
      <c r="F193" s="233">
        <v>35732400</v>
      </c>
      <c r="G193" s="300"/>
      <c r="H193" s="300"/>
      <c r="I193" s="301"/>
      <c r="J193" s="300"/>
      <c r="K193" s="486"/>
      <c r="L193" s="486"/>
      <c r="M193" s="486"/>
      <c r="N193" s="300"/>
      <c r="O193" s="802"/>
      <c r="P193" s="802"/>
      <c r="Q193" s="302"/>
      <c r="R193" s="302"/>
      <c r="S193" s="300"/>
      <c r="V193" s="398"/>
      <c r="W193" s="398"/>
      <c r="X193" s="398"/>
      <c r="Y193" s="391">
        <v>35732400</v>
      </c>
      <c r="AA193" s="327"/>
      <c r="AB193" s="398"/>
      <c r="AC193" s="398"/>
      <c r="AD193" s="391">
        <v>1</v>
      </c>
    </row>
    <row r="194" spans="1:30" s="303" customFormat="1" hidden="1">
      <c r="A194" s="277"/>
      <c r="B194" s="278"/>
      <c r="C194" s="278"/>
      <c r="D194" s="278"/>
      <c r="E194" s="279"/>
      <c r="F194" s="233"/>
      <c r="G194" s="300"/>
      <c r="H194" s="300"/>
      <c r="I194" s="301"/>
      <c r="J194" s="300"/>
      <c r="K194" s="486"/>
      <c r="L194" s="486"/>
      <c r="M194" s="486"/>
      <c r="N194" s="300"/>
      <c r="O194" s="802"/>
      <c r="P194" s="802"/>
      <c r="Q194" s="302"/>
      <c r="R194" s="302"/>
      <c r="S194" s="300"/>
      <c r="V194" s="398"/>
      <c r="W194" s="398"/>
      <c r="X194" s="398"/>
      <c r="Y194" s="391"/>
      <c r="AA194" s="327"/>
      <c r="AB194" s="398"/>
      <c r="AC194" s="398"/>
      <c r="AD194" s="391"/>
    </row>
    <row r="195" spans="1:30" s="303" customFormat="1" hidden="1">
      <c r="A195" s="277" t="s">
        <v>291</v>
      </c>
      <c r="B195" s="278"/>
      <c r="C195" s="278"/>
      <c r="D195" s="278"/>
      <c r="E195" s="279"/>
      <c r="F195" s="233"/>
      <c r="G195" s="300"/>
      <c r="H195" s="300"/>
      <c r="I195" s="301"/>
      <c r="J195" s="300"/>
      <c r="K195" s="486"/>
      <c r="L195" s="486"/>
      <c r="M195" s="486"/>
      <c r="N195" s="300"/>
      <c r="O195" s="802"/>
      <c r="P195" s="802"/>
      <c r="Q195" s="302"/>
      <c r="R195" s="302"/>
      <c r="S195" s="300"/>
      <c r="V195" s="398"/>
      <c r="W195" s="398"/>
      <c r="X195" s="398"/>
      <c r="Y195" s="391"/>
      <c r="AA195" s="327"/>
      <c r="AB195" s="398"/>
      <c r="AC195" s="398"/>
      <c r="AD195" s="391"/>
    </row>
    <row r="196" spans="1:30" s="303" customFormat="1" hidden="1">
      <c r="A196" s="277"/>
      <c r="B196" s="278" t="s">
        <v>36</v>
      </c>
      <c r="C196" s="278"/>
      <c r="D196" s="278"/>
      <c r="E196" s="279"/>
      <c r="F196" s="233">
        <v>5000000</v>
      </c>
      <c r="G196" s="300"/>
      <c r="H196" s="300"/>
      <c r="I196" s="301"/>
      <c r="J196" s="300"/>
      <c r="K196" s="486"/>
      <c r="L196" s="486"/>
      <c r="M196" s="486"/>
      <c r="N196" s="300"/>
      <c r="O196" s="802"/>
      <c r="P196" s="802"/>
      <c r="Q196" s="302"/>
      <c r="R196" s="302"/>
      <c r="S196" s="300"/>
      <c r="V196" s="398"/>
      <c r="W196" s="398"/>
      <c r="X196" s="398"/>
      <c r="Y196" s="391">
        <v>5000000</v>
      </c>
      <c r="AA196" s="327"/>
      <c r="AB196" s="398"/>
      <c r="AC196" s="398"/>
      <c r="AD196" s="391">
        <v>1</v>
      </c>
    </row>
    <row r="197" spans="1:30" s="303" customFormat="1" hidden="1">
      <c r="A197" s="277"/>
      <c r="B197" s="278" t="s">
        <v>37</v>
      </c>
      <c r="C197" s="278"/>
      <c r="D197" s="278"/>
      <c r="E197" s="279"/>
      <c r="F197" s="233">
        <v>18216000</v>
      </c>
      <c r="G197" s="300"/>
      <c r="H197" s="300"/>
      <c r="I197" s="301"/>
      <c r="J197" s="300"/>
      <c r="K197" s="486"/>
      <c r="L197" s="486"/>
      <c r="M197" s="486"/>
      <c r="N197" s="300"/>
      <c r="O197" s="802"/>
      <c r="P197" s="802"/>
      <c r="Q197" s="302"/>
      <c r="R197" s="302"/>
      <c r="S197" s="300"/>
      <c r="V197" s="398"/>
      <c r="W197" s="398"/>
      <c r="X197" s="398"/>
      <c r="Y197" s="391">
        <v>18216000</v>
      </c>
      <c r="AA197" s="327"/>
      <c r="AB197" s="398"/>
      <c r="AC197" s="398"/>
      <c r="AD197" s="391">
        <v>1</v>
      </c>
    </row>
    <row r="198" spans="1:30" s="303" customFormat="1" hidden="1">
      <c r="A198" s="277"/>
      <c r="B198" s="278"/>
      <c r="C198" s="278"/>
      <c r="D198" s="278"/>
      <c r="E198" s="279"/>
      <c r="F198" s="233"/>
      <c r="G198" s="300"/>
      <c r="H198" s="300"/>
      <c r="I198" s="301"/>
      <c r="J198" s="300"/>
      <c r="K198" s="486"/>
      <c r="L198" s="486"/>
      <c r="M198" s="486"/>
      <c r="N198" s="300"/>
      <c r="O198" s="802"/>
      <c r="P198" s="802"/>
      <c r="Q198" s="302"/>
      <c r="R198" s="302"/>
      <c r="S198" s="300"/>
      <c r="V198" s="398"/>
      <c r="W198" s="398"/>
      <c r="X198" s="398"/>
      <c r="Y198" s="391"/>
      <c r="AA198" s="327"/>
      <c r="AB198" s="398"/>
      <c r="AC198" s="398"/>
      <c r="AD198" s="391"/>
    </row>
    <row r="199" spans="1:30" s="303" customFormat="1" hidden="1">
      <c r="A199" s="277" t="s">
        <v>292</v>
      </c>
      <c r="B199" s="278"/>
      <c r="C199" s="278"/>
      <c r="D199" s="278"/>
      <c r="E199" s="279"/>
      <c r="F199" s="233"/>
      <c r="G199" s="300"/>
      <c r="H199" s="300"/>
      <c r="I199" s="301"/>
      <c r="J199" s="300"/>
      <c r="K199" s="486"/>
      <c r="L199" s="486"/>
      <c r="M199" s="486"/>
      <c r="N199" s="300"/>
      <c r="O199" s="802"/>
      <c r="P199" s="802"/>
      <c r="Q199" s="302"/>
      <c r="R199" s="302"/>
      <c r="S199" s="300"/>
      <c r="V199" s="398"/>
      <c r="W199" s="398"/>
      <c r="X199" s="398"/>
      <c r="Y199" s="391"/>
      <c r="AA199" s="327"/>
      <c r="AB199" s="398"/>
      <c r="AC199" s="398"/>
      <c r="AD199" s="391"/>
    </row>
    <row r="200" spans="1:30" s="303" customFormat="1" hidden="1">
      <c r="A200" s="277"/>
      <c r="B200" s="278" t="s">
        <v>36</v>
      </c>
      <c r="C200" s="278"/>
      <c r="D200" s="278"/>
      <c r="E200" s="279"/>
      <c r="F200" s="233"/>
      <c r="G200" s="300"/>
      <c r="H200" s="300"/>
      <c r="I200" s="301"/>
      <c r="J200" s="300"/>
      <c r="K200" s="486"/>
      <c r="L200" s="486"/>
      <c r="M200" s="486"/>
      <c r="N200" s="300"/>
      <c r="O200" s="802"/>
      <c r="P200" s="802"/>
      <c r="Q200" s="302"/>
      <c r="R200" s="302"/>
      <c r="S200" s="300"/>
      <c r="V200" s="398"/>
      <c r="W200" s="398"/>
      <c r="X200" s="398"/>
      <c r="Y200" s="391"/>
      <c r="AA200" s="327"/>
      <c r="AB200" s="398"/>
      <c r="AC200" s="398"/>
      <c r="AD200" s="391"/>
    </row>
    <row r="201" spans="1:30" s="303" customFormat="1" hidden="1">
      <c r="A201" s="277"/>
      <c r="B201" s="278" t="s">
        <v>37</v>
      </c>
      <c r="C201" s="278"/>
      <c r="D201" s="278"/>
      <c r="E201" s="279"/>
      <c r="F201" s="233">
        <v>17096800</v>
      </c>
      <c r="G201" s="300"/>
      <c r="H201" s="300"/>
      <c r="I201" s="301"/>
      <c r="J201" s="300"/>
      <c r="K201" s="486"/>
      <c r="L201" s="486"/>
      <c r="M201" s="486"/>
      <c r="N201" s="300"/>
      <c r="O201" s="802"/>
      <c r="P201" s="802"/>
      <c r="Q201" s="302"/>
      <c r="R201" s="302"/>
      <c r="S201" s="300"/>
      <c r="V201" s="398"/>
      <c r="W201" s="398"/>
      <c r="X201" s="398"/>
      <c r="Y201" s="391">
        <v>17096800</v>
      </c>
      <c r="AA201" s="327"/>
      <c r="AB201" s="398"/>
      <c r="AC201" s="398"/>
      <c r="AD201" s="391">
        <v>1</v>
      </c>
    </row>
    <row r="202" spans="1:30" s="303" customFormat="1" hidden="1">
      <c r="A202" s="277"/>
      <c r="B202" s="278"/>
      <c r="C202" s="278"/>
      <c r="D202" s="278"/>
      <c r="E202" s="279"/>
      <c r="F202" s="233"/>
      <c r="G202" s="300"/>
      <c r="H202" s="300"/>
      <c r="I202" s="301"/>
      <c r="J202" s="300"/>
      <c r="K202" s="486"/>
      <c r="L202" s="486"/>
      <c r="M202" s="486"/>
      <c r="N202" s="300"/>
      <c r="O202" s="802"/>
      <c r="P202" s="802"/>
      <c r="Q202" s="302"/>
      <c r="R202" s="302"/>
      <c r="S202" s="300"/>
      <c r="V202" s="398"/>
      <c r="W202" s="398"/>
      <c r="X202" s="398"/>
      <c r="Y202" s="391"/>
      <c r="AA202" s="327"/>
      <c r="AB202" s="398"/>
      <c r="AC202" s="398"/>
      <c r="AD202" s="391"/>
    </row>
    <row r="203" spans="1:30" s="303" customFormat="1" hidden="1">
      <c r="A203" s="277" t="s">
        <v>293</v>
      </c>
      <c r="B203" s="278"/>
      <c r="C203" s="278"/>
      <c r="D203" s="278"/>
      <c r="E203" s="279"/>
      <c r="F203" s="233"/>
      <c r="G203" s="300"/>
      <c r="H203" s="300"/>
      <c r="I203" s="301"/>
      <c r="J203" s="300"/>
      <c r="K203" s="486"/>
      <c r="L203" s="486"/>
      <c r="M203" s="486"/>
      <c r="N203" s="300"/>
      <c r="O203" s="802"/>
      <c r="P203" s="802"/>
      <c r="Q203" s="302"/>
      <c r="R203" s="302"/>
      <c r="S203" s="300"/>
      <c r="V203" s="398"/>
      <c r="W203" s="398"/>
      <c r="X203" s="398"/>
      <c r="Y203" s="391"/>
      <c r="AA203" s="327"/>
      <c r="AB203" s="398"/>
      <c r="AC203" s="398"/>
      <c r="AD203" s="391"/>
    </row>
    <row r="204" spans="1:30" s="303" customFormat="1" hidden="1">
      <c r="A204" s="277"/>
      <c r="B204" s="278" t="s">
        <v>36</v>
      </c>
      <c r="C204" s="278"/>
      <c r="D204" s="278"/>
      <c r="E204" s="279"/>
      <c r="F204" s="233"/>
      <c r="G204" s="300"/>
      <c r="H204" s="300"/>
      <c r="I204" s="301"/>
      <c r="J204" s="300"/>
      <c r="K204" s="486"/>
      <c r="L204" s="486"/>
      <c r="M204" s="486"/>
      <c r="N204" s="300"/>
      <c r="O204" s="802"/>
      <c r="P204" s="802"/>
      <c r="Q204" s="302"/>
      <c r="R204" s="302"/>
      <c r="S204" s="300"/>
      <c r="V204" s="398"/>
      <c r="W204" s="398"/>
      <c r="X204" s="398"/>
      <c r="Y204" s="391"/>
      <c r="AA204" s="327"/>
      <c r="AB204" s="398"/>
      <c r="AC204" s="398"/>
      <c r="AD204" s="391"/>
    </row>
    <row r="205" spans="1:30" s="303" customFormat="1" hidden="1">
      <c r="A205" s="277"/>
      <c r="B205" s="278" t="s">
        <v>37</v>
      </c>
      <c r="C205" s="278"/>
      <c r="D205" s="278"/>
      <c r="E205" s="279"/>
      <c r="F205" s="233">
        <v>60814040</v>
      </c>
      <c r="G205" s="300"/>
      <c r="H205" s="300"/>
      <c r="I205" s="301"/>
      <c r="J205" s="300"/>
      <c r="K205" s="486"/>
      <c r="L205" s="486"/>
      <c r="M205" s="486"/>
      <c r="N205" s="300"/>
      <c r="O205" s="802"/>
      <c r="P205" s="802"/>
      <c r="Q205" s="302"/>
      <c r="R205" s="302"/>
      <c r="S205" s="300"/>
      <c r="V205" s="398"/>
      <c r="W205" s="398"/>
      <c r="X205" s="398"/>
      <c r="Y205" s="391">
        <v>60814040</v>
      </c>
      <c r="AA205" s="327"/>
      <c r="AB205" s="398"/>
      <c r="AC205" s="398"/>
      <c r="AD205" s="391">
        <v>1</v>
      </c>
    </row>
    <row r="206" spans="1:30" s="303" customFormat="1" hidden="1">
      <c r="A206" s="277"/>
      <c r="B206" s="278"/>
      <c r="C206" s="278"/>
      <c r="D206" s="278"/>
      <c r="E206" s="279"/>
      <c r="F206" s="233"/>
      <c r="G206" s="300"/>
      <c r="H206" s="300"/>
      <c r="I206" s="301"/>
      <c r="J206" s="300"/>
      <c r="K206" s="486"/>
      <c r="L206" s="486"/>
      <c r="M206" s="486"/>
      <c r="N206" s="300"/>
      <c r="O206" s="802"/>
      <c r="P206" s="802"/>
      <c r="Q206" s="302"/>
      <c r="R206" s="302"/>
      <c r="S206" s="300"/>
      <c r="V206" s="398"/>
      <c r="W206" s="398"/>
      <c r="X206" s="398"/>
      <c r="Y206" s="391"/>
      <c r="AA206" s="327"/>
      <c r="AB206" s="398"/>
      <c r="AC206" s="398"/>
      <c r="AD206" s="391"/>
    </row>
    <row r="207" spans="1:30" s="303" customFormat="1" hidden="1">
      <c r="A207" s="277" t="s">
        <v>294</v>
      </c>
      <c r="B207" s="278"/>
      <c r="C207" s="278"/>
      <c r="D207" s="278"/>
      <c r="E207" s="279"/>
      <c r="F207" s="233"/>
      <c r="G207" s="300"/>
      <c r="H207" s="300"/>
      <c r="I207" s="301"/>
      <c r="J207" s="300"/>
      <c r="K207" s="486"/>
      <c r="L207" s="486"/>
      <c r="M207" s="486"/>
      <c r="N207" s="300"/>
      <c r="O207" s="802"/>
      <c r="P207" s="802"/>
      <c r="Q207" s="302"/>
      <c r="R207" s="302"/>
      <c r="S207" s="300"/>
      <c r="V207" s="398"/>
      <c r="W207" s="398"/>
      <c r="X207" s="398"/>
      <c r="Y207" s="391"/>
      <c r="AA207" s="327"/>
      <c r="AB207" s="398"/>
      <c r="AC207" s="398"/>
      <c r="AD207" s="391"/>
    </row>
    <row r="208" spans="1:30" s="303" customFormat="1" hidden="1">
      <c r="A208" s="277"/>
      <c r="B208" s="278" t="s">
        <v>36</v>
      </c>
      <c r="C208" s="278"/>
      <c r="D208" s="278"/>
      <c r="E208" s="279"/>
      <c r="F208" s="233">
        <v>4970000</v>
      </c>
      <c r="G208" s="300"/>
      <c r="H208" s="300"/>
      <c r="I208" s="301"/>
      <c r="J208" s="300"/>
      <c r="K208" s="486"/>
      <c r="L208" s="486"/>
      <c r="M208" s="486"/>
      <c r="N208" s="300"/>
      <c r="O208" s="802"/>
      <c r="P208" s="802"/>
      <c r="Q208" s="302"/>
      <c r="R208" s="302"/>
      <c r="S208" s="300"/>
      <c r="V208" s="398"/>
      <c r="W208" s="398"/>
      <c r="X208" s="398"/>
      <c r="Y208" s="391">
        <v>4970000</v>
      </c>
      <c r="AA208" s="327"/>
      <c r="AB208" s="398"/>
      <c r="AC208" s="398"/>
      <c r="AD208" s="391">
        <v>1</v>
      </c>
    </row>
    <row r="209" spans="1:30" s="303" customFormat="1" hidden="1">
      <c r="A209" s="277"/>
      <c r="B209" s="278" t="s">
        <v>37</v>
      </c>
      <c r="C209" s="278"/>
      <c r="D209" s="278"/>
      <c r="E209" s="279"/>
      <c r="F209" s="233">
        <v>18041000</v>
      </c>
      <c r="G209" s="300"/>
      <c r="H209" s="300"/>
      <c r="I209" s="301"/>
      <c r="J209" s="300"/>
      <c r="K209" s="486"/>
      <c r="L209" s="486"/>
      <c r="M209" s="486"/>
      <c r="N209" s="300"/>
      <c r="O209" s="802"/>
      <c r="P209" s="802"/>
      <c r="Q209" s="302"/>
      <c r="R209" s="302"/>
      <c r="S209" s="300"/>
      <c r="V209" s="398"/>
      <c r="W209" s="398"/>
      <c r="X209" s="398"/>
      <c r="Y209" s="391">
        <v>18041000</v>
      </c>
      <c r="AA209" s="327"/>
      <c r="AB209" s="398"/>
      <c r="AC209" s="398"/>
      <c r="AD209" s="391">
        <v>1</v>
      </c>
    </row>
    <row r="210" spans="1:30" s="303" customFormat="1" hidden="1">
      <c r="A210" s="277"/>
      <c r="B210" s="278"/>
      <c r="C210" s="278"/>
      <c r="D210" s="278"/>
      <c r="E210" s="279"/>
      <c r="F210" s="233"/>
      <c r="G210" s="300"/>
      <c r="H210" s="300"/>
      <c r="I210" s="301"/>
      <c r="J210" s="300"/>
      <c r="K210" s="486"/>
      <c r="L210" s="486"/>
      <c r="M210" s="486"/>
      <c r="N210" s="300"/>
      <c r="O210" s="802"/>
      <c r="P210" s="802"/>
      <c r="Q210" s="302"/>
      <c r="R210" s="302"/>
      <c r="S210" s="300"/>
      <c r="V210" s="398"/>
      <c r="W210" s="398"/>
      <c r="X210" s="398"/>
      <c r="Y210" s="391"/>
      <c r="AA210" s="327"/>
      <c r="AB210" s="398"/>
      <c r="AC210" s="398"/>
      <c r="AD210" s="391"/>
    </row>
    <row r="211" spans="1:30" s="303" customFormat="1" hidden="1">
      <c r="A211" s="277" t="s">
        <v>295</v>
      </c>
      <c r="B211" s="278"/>
      <c r="C211" s="278"/>
      <c r="D211" s="278"/>
      <c r="E211" s="279"/>
      <c r="F211" s="233"/>
      <c r="G211" s="300"/>
      <c r="H211" s="300"/>
      <c r="I211" s="301"/>
      <c r="J211" s="300"/>
      <c r="K211" s="486"/>
      <c r="L211" s="486"/>
      <c r="M211" s="486"/>
      <c r="N211" s="300"/>
      <c r="O211" s="802"/>
      <c r="P211" s="802"/>
      <c r="Q211" s="302"/>
      <c r="R211" s="302"/>
      <c r="S211" s="300"/>
      <c r="V211" s="398"/>
      <c r="W211" s="398"/>
      <c r="X211" s="398"/>
      <c r="Y211" s="391"/>
      <c r="AA211" s="327"/>
      <c r="AB211" s="398"/>
      <c r="AC211" s="398"/>
      <c r="AD211" s="391"/>
    </row>
    <row r="212" spans="1:30" s="303" customFormat="1" hidden="1">
      <c r="A212" s="277"/>
      <c r="B212" s="278" t="s">
        <v>36</v>
      </c>
      <c r="C212" s="278"/>
      <c r="D212" s="278"/>
      <c r="E212" s="279"/>
      <c r="F212" s="233">
        <v>14020000</v>
      </c>
      <c r="G212" s="300"/>
      <c r="H212" s="300"/>
      <c r="I212" s="301"/>
      <c r="J212" s="300"/>
      <c r="K212" s="486"/>
      <c r="L212" s="486"/>
      <c r="M212" s="486"/>
      <c r="N212" s="300"/>
      <c r="O212" s="802"/>
      <c r="P212" s="802"/>
      <c r="Q212" s="302"/>
      <c r="R212" s="302"/>
      <c r="S212" s="300"/>
      <c r="V212" s="398"/>
      <c r="W212" s="398"/>
      <c r="X212" s="398"/>
      <c r="Y212" s="391">
        <v>14020000</v>
      </c>
      <c r="AA212" s="327"/>
      <c r="AB212" s="398"/>
      <c r="AC212" s="398"/>
      <c r="AD212" s="391">
        <v>1</v>
      </c>
    </row>
    <row r="213" spans="1:30" s="303" customFormat="1" hidden="1">
      <c r="A213" s="277"/>
      <c r="B213" s="278" t="s">
        <v>37</v>
      </c>
      <c r="C213" s="278"/>
      <c r="D213" s="278"/>
      <c r="E213" s="279"/>
      <c r="F213" s="233">
        <v>52685220</v>
      </c>
      <c r="G213" s="300"/>
      <c r="H213" s="300"/>
      <c r="I213" s="301"/>
      <c r="J213" s="300"/>
      <c r="K213" s="486"/>
      <c r="L213" s="486"/>
      <c r="M213" s="486"/>
      <c r="N213" s="300"/>
      <c r="O213" s="802"/>
      <c r="P213" s="802"/>
      <c r="Q213" s="302"/>
      <c r="R213" s="302"/>
      <c r="S213" s="300"/>
      <c r="V213" s="398"/>
      <c r="W213" s="398"/>
      <c r="X213" s="398"/>
      <c r="Y213" s="391">
        <v>52685220</v>
      </c>
      <c r="AA213" s="327"/>
      <c r="AB213" s="398"/>
      <c r="AC213" s="398"/>
      <c r="AD213" s="391">
        <v>1</v>
      </c>
    </row>
    <row r="214" spans="1:30" s="303" customFormat="1" hidden="1">
      <c r="A214" s="277"/>
      <c r="B214" s="278"/>
      <c r="C214" s="278"/>
      <c r="D214" s="278"/>
      <c r="E214" s="279"/>
      <c r="F214" s="233"/>
      <c r="G214" s="300"/>
      <c r="H214" s="300"/>
      <c r="I214" s="301"/>
      <c r="J214" s="300"/>
      <c r="K214" s="486"/>
      <c r="L214" s="486"/>
      <c r="M214" s="486"/>
      <c r="N214" s="300"/>
      <c r="O214" s="802"/>
      <c r="P214" s="802"/>
      <c r="Q214" s="302"/>
      <c r="R214" s="302"/>
      <c r="S214" s="300"/>
      <c r="V214" s="398"/>
      <c r="W214" s="398"/>
      <c r="X214" s="398"/>
      <c r="Y214" s="391"/>
      <c r="AA214" s="327"/>
      <c r="AB214" s="398"/>
      <c r="AC214" s="398"/>
      <c r="AD214" s="391"/>
    </row>
    <row r="215" spans="1:30" s="303" customFormat="1" hidden="1">
      <c r="A215" s="277" t="s">
        <v>296</v>
      </c>
      <c r="B215" s="278"/>
      <c r="C215" s="278"/>
      <c r="D215" s="278"/>
      <c r="E215" s="279"/>
      <c r="F215" s="233"/>
      <c r="G215" s="300"/>
      <c r="H215" s="300"/>
      <c r="I215" s="301"/>
      <c r="J215" s="300"/>
      <c r="K215" s="486"/>
      <c r="L215" s="486"/>
      <c r="M215" s="486"/>
      <c r="N215" s="300"/>
      <c r="O215" s="802"/>
      <c r="P215" s="802"/>
      <c r="Q215" s="302"/>
      <c r="R215" s="302"/>
      <c r="S215" s="300"/>
      <c r="V215" s="398"/>
      <c r="W215" s="398"/>
      <c r="X215" s="398"/>
      <c r="Y215" s="391"/>
      <c r="AA215" s="327"/>
      <c r="AB215" s="398"/>
      <c r="AC215" s="398"/>
      <c r="AD215" s="391"/>
    </row>
    <row r="216" spans="1:30" s="303" customFormat="1" hidden="1">
      <c r="A216" s="277"/>
      <c r="B216" s="278" t="s">
        <v>36</v>
      </c>
      <c r="C216" s="278"/>
      <c r="D216" s="278"/>
      <c r="E216" s="279"/>
      <c r="F216" s="233">
        <v>6000000</v>
      </c>
      <c r="G216" s="300"/>
      <c r="H216" s="300"/>
      <c r="I216" s="301"/>
      <c r="J216" s="300"/>
      <c r="K216" s="486"/>
      <c r="L216" s="486"/>
      <c r="M216" s="486"/>
      <c r="N216" s="300"/>
      <c r="O216" s="802"/>
      <c r="P216" s="802"/>
      <c r="Q216" s="302"/>
      <c r="R216" s="302"/>
      <c r="S216" s="300"/>
      <c r="V216" s="398"/>
      <c r="W216" s="398"/>
      <c r="X216" s="398"/>
      <c r="Y216" s="391">
        <v>6000000</v>
      </c>
      <c r="AA216" s="327"/>
      <c r="AB216" s="398"/>
      <c r="AC216" s="398"/>
      <c r="AD216" s="391">
        <v>1</v>
      </c>
    </row>
    <row r="217" spans="1:30" s="303" customFormat="1" hidden="1">
      <c r="A217" s="277"/>
      <c r="B217" s="278" t="s">
        <v>37</v>
      </c>
      <c r="C217" s="278"/>
      <c r="D217" s="278"/>
      <c r="E217" s="279"/>
      <c r="F217" s="233">
        <v>29920000</v>
      </c>
      <c r="G217" s="300"/>
      <c r="H217" s="300"/>
      <c r="I217" s="301"/>
      <c r="J217" s="300"/>
      <c r="K217" s="486"/>
      <c r="L217" s="486"/>
      <c r="M217" s="486"/>
      <c r="N217" s="300"/>
      <c r="O217" s="802"/>
      <c r="P217" s="802"/>
      <c r="Q217" s="302"/>
      <c r="R217" s="302"/>
      <c r="S217" s="300"/>
      <c r="V217" s="398"/>
      <c r="W217" s="398"/>
      <c r="X217" s="398"/>
      <c r="Y217" s="391">
        <v>29920000</v>
      </c>
      <c r="AA217" s="327"/>
      <c r="AB217" s="398"/>
      <c r="AC217" s="398"/>
      <c r="AD217" s="391">
        <v>1</v>
      </c>
    </row>
    <row r="218" spans="1:30" s="303" customFormat="1" hidden="1">
      <c r="A218" s="277"/>
      <c r="B218" s="278"/>
      <c r="C218" s="278"/>
      <c r="D218" s="278"/>
      <c r="E218" s="279"/>
      <c r="F218" s="233"/>
      <c r="G218" s="300"/>
      <c r="H218" s="300"/>
      <c r="I218" s="301"/>
      <c r="J218" s="300"/>
      <c r="K218" s="486"/>
      <c r="L218" s="486"/>
      <c r="M218" s="486"/>
      <c r="N218" s="300"/>
      <c r="O218" s="802"/>
      <c r="P218" s="802"/>
      <c r="Q218" s="302"/>
      <c r="R218" s="302"/>
      <c r="S218" s="300"/>
      <c r="V218" s="398"/>
      <c r="W218" s="398"/>
      <c r="X218" s="398"/>
      <c r="Y218" s="391"/>
      <c r="AA218" s="327"/>
      <c r="AB218" s="398"/>
      <c r="AC218" s="398"/>
      <c r="AD218" s="391"/>
    </row>
    <row r="219" spans="1:30" s="303" customFormat="1" hidden="1">
      <c r="A219" s="277" t="s">
        <v>297</v>
      </c>
      <c r="B219" s="278"/>
      <c r="C219" s="278"/>
      <c r="D219" s="278"/>
      <c r="E219" s="279"/>
      <c r="F219" s="233"/>
      <c r="G219" s="300"/>
      <c r="H219" s="300"/>
      <c r="I219" s="301"/>
      <c r="J219" s="300"/>
      <c r="K219" s="486"/>
      <c r="L219" s="486"/>
      <c r="M219" s="486"/>
      <c r="N219" s="300"/>
      <c r="O219" s="802"/>
      <c r="P219" s="802"/>
      <c r="Q219" s="302"/>
      <c r="R219" s="302"/>
      <c r="S219" s="300"/>
      <c r="V219" s="398"/>
      <c r="W219" s="398"/>
      <c r="X219" s="398"/>
      <c r="Y219" s="391"/>
      <c r="AA219" s="327"/>
      <c r="AB219" s="398"/>
      <c r="AC219" s="398"/>
      <c r="AD219" s="391"/>
    </row>
    <row r="220" spans="1:30" s="303" customFormat="1" hidden="1">
      <c r="A220" s="277"/>
      <c r="B220" s="278" t="s">
        <v>36</v>
      </c>
      <c r="C220" s="278"/>
      <c r="D220" s="278"/>
      <c r="E220" s="279"/>
      <c r="F220" s="233">
        <v>25170000</v>
      </c>
      <c r="G220" s="300"/>
      <c r="H220" s="300"/>
      <c r="I220" s="301"/>
      <c r="J220" s="300"/>
      <c r="K220" s="486"/>
      <c r="L220" s="486"/>
      <c r="M220" s="486"/>
      <c r="N220" s="300"/>
      <c r="O220" s="802"/>
      <c r="P220" s="802"/>
      <c r="Q220" s="302"/>
      <c r="R220" s="302"/>
      <c r="S220" s="300"/>
      <c r="V220" s="398"/>
      <c r="W220" s="398"/>
      <c r="X220" s="398"/>
      <c r="Y220" s="391">
        <v>25170000</v>
      </c>
      <c r="AA220" s="327"/>
      <c r="AB220" s="398"/>
      <c r="AC220" s="398"/>
      <c r="AD220" s="391">
        <v>1</v>
      </c>
    </row>
    <row r="221" spans="1:30" s="303" customFormat="1" hidden="1">
      <c r="A221" s="277"/>
      <c r="B221" s="278" t="s">
        <v>37</v>
      </c>
      <c r="C221" s="278"/>
      <c r="D221" s="278"/>
      <c r="E221" s="279"/>
      <c r="F221" s="233">
        <v>77760000</v>
      </c>
      <c r="G221" s="300"/>
      <c r="H221" s="300"/>
      <c r="I221" s="301"/>
      <c r="J221" s="300"/>
      <c r="K221" s="486"/>
      <c r="L221" s="486"/>
      <c r="M221" s="486"/>
      <c r="N221" s="300"/>
      <c r="O221" s="802"/>
      <c r="P221" s="802"/>
      <c r="Q221" s="302"/>
      <c r="R221" s="302"/>
      <c r="S221" s="300"/>
      <c r="V221" s="398"/>
      <c r="W221" s="398"/>
      <c r="X221" s="398"/>
      <c r="Y221" s="391">
        <v>77760000</v>
      </c>
      <c r="AA221" s="327"/>
      <c r="AB221" s="398"/>
      <c r="AC221" s="398"/>
      <c r="AD221" s="391">
        <v>1</v>
      </c>
    </row>
    <row r="222" spans="1:30" s="303" customFormat="1" hidden="1">
      <c r="A222" s="277"/>
      <c r="B222" s="278"/>
      <c r="C222" s="278"/>
      <c r="D222" s="278"/>
      <c r="E222" s="279"/>
      <c r="F222" s="233"/>
      <c r="G222" s="300"/>
      <c r="H222" s="300"/>
      <c r="I222" s="301"/>
      <c r="J222" s="300"/>
      <c r="K222" s="486"/>
      <c r="L222" s="486"/>
      <c r="M222" s="486"/>
      <c r="N222" s="300"/>
      <c r="O222" s="802"/>
      <c r="P222" s="802"/>
      <c r="Q222" s="302"/>
      <c r="R222" s="302"/>
      <c r="S222" s="300"/>
      <c r="V222" s="398"/>
      <c r="W222" s="398"/>
      <c r="X222" s="398"/>
      <c r="Y222" s="391"/>
      <c r="AA222" s="327"/>
      <c r="AB222" s="398"/>
      <c r="AC222" s="398"/>
      <c r="AD222" s="391"/>
    </row>
    <row r="223" spans="1:30" s="303" customFormat="1" hidden="1">
      <c r="A223" s="277" t="s">
        <v>298</v>
      </c>
      <c r="B223" s="278"/>
      <c r="C223" s="278"/>
      <c r="D223" s="278"/>
      <c r="E223" s="279"/>
      <c r="F223" s="233"/>
      <c r="G223" s="300"/>
      <c r="H223" s="300"/>
      <c r="I223" s="301"/>
      <c r="J223" s="300"/>
      <c r="K223" s="486"/>
      <c r="L223" s="486"/>
      <c r="M223" s="486"/>
      <c r="N223" s="300"/>
      <c r="O223" s="802"/>
      <c r="P223" s="802"/>
      <c r="Q223" s="302"/>
      <c r="R223" s="302"/>
      <c r="S223" s="300"/>
      <c r="V223" s="398"/>
      <c r="W223" s="398"/>
      <c r="X223" s="398"/>
      <c r="Y223" s="391"/>
      <c r="AA223" s="327"/>
      <c r="AB223" s="398"/>
      <c r="AC223" s="398"/>
      <c r="AD223" s="391"/>
    </row>
    <row r="224" spans="1:30" s="303" customFormat="1" hidden="1">
      <c r="A224" s="277"/>
      <c r="B224" s="278" t="s">
        <v>36</v>
      </c>
      <c r="C224" s="278"/>
      <c r="D224" s="278"/>
      <c r="E224" s="279"/>
      <c r="F224" s="233">
        <v>7700000</v>
      </c>
      <c r="G224" s="300"/>
      <c r="H224" s="300"/>
      <c r="I224" s="301"/>
      <c r="J224" s="300"/>
      <c r="K224" s="486"/>
      <c r="L224" s="486"/>
      <c r="M224" s="486"/>
      <c r="N224" s="300"/>
      <c r="O224" s="802"/>
      <c r="P224" s="802"/>
      <c r="Q224" s="302"/>
      <c r="R224" s="302"/>
      <c r="S224" s="300"/>
      <c r="V224" s="398"/>
      <c r="W224" s="398"/>
      <c r="X224" s="398"/>
      <c r="Y224" s="391">
        <v>7700000</v>
      </c>
      <c r="AA224" s="327"/>
      <c r="AB224" s="398"/>
      <c r="AC224" s="398"/>
      <c r="AD224" s="391">
        <v>1</v>
      </c>
    </row>
    <row r="225" spans="1:30" s="303" customFormat="1" hidden="1">
      <c r="A225" s="277"/>
      <c r="B225" s="278" t="s">
        <v>37</v>
      </c>
      <c r="C225" s="278"/>
      <c r="D225" s="278"/>
      <c r="E225" s="279"/>
      <c r="F225" s="233">
        <v>10880000</v>
      </c>
      <c r="G225" s="300"/>
      <c r="H225" s="300"/>
      <c r="I225" s="301"/>
      <c r="J225" s="300"/>
      <c r="K225" s="486"/>
      <c r="L225" s="486"/>
      <c r="M225" s="486"/>
      <c r="N225" s="300"/>
      <c r="O225" s="802"/>
      <c r="P225" s="802"/>
      <c r="Q225" s="302"/>
      <c r="R225" s="302"/>
      <c r="S225" s="300"/>
      <c r="V225" s="398"/>
      <c r="W225" s="398"/>
      <c r="X225" s="398"/>
      <c r="Y225" s="391">
        <v>10880000</v>
      </c>
      <c r="AA225" s="327"/>
      <c r="AB225" s="398"/>
      <c r="AC225" s="398"/>
      <c r="AD225" s="391">
        <v>1</v>
      </c>
    </row>
    <row r="226" spans="1:30" s="303" customFormat="1" hidden="1">
      <c r="A226" s="277"/>
      <c r="B226" s="278"/>
      <c r="C226" s="278"/>
      <c r="D226" s="278"/>
      <c r="E226" s="279"/>
      <c r="F226" s="233"/>
      <c r="G226" s="300"/>
      <c r="H226" s="300"/>
      <c r="I226" s="301"/>
      <c r="J226" s="300"/>
      <c r="K226" s="486"/>
      <c r="L226" s="486"/>
      <c r="M226" s="486"/>
      <c r="N226" s="300"/>
      <c r="O226" s="802"/>
      <c r="P226" s="802"/>
      <c r="Q226" s="302"/>
      <c r="R226" s="302"/>
      <c r="S226" s="300"/>
      <c r="V226" s="398"/>
      <c r="W226" s="398"/>
      <c r="X226" s="398"/>
      <c r="Y226" s="391"/>
      <c r="AA226" s="327"/>
      <c r="AB226" s="398"/>
      <c r="AC226" s="398"/>
      <c r="AD226" s="391"/>
    </row>
    <row r="227" spans="1:30" s="303" customFormat="1" hidden="1">
      <c r="A227" s="277" t="s">
        <v>299</v>
      </c>
      <c r="B227" s="278"/>
      <c r="C227" s="278"/>
      <c r="D227" s="278"/>
      <c r="E227" s="279"/>
      <c r="F227" s="233"/>
      <c r="G227" s="300"/>
      <c r="H227" s="300"/>
      <c r="I227" s="301"/>
      <c r="J227" s="300"/>
      <c r="K227" s="486"/>
      <c r="L227" s="486"/>
      <c r="M227" s="486"/>
      <c r="N227" s="300"/>
      <c r="O227" s="802"/>
      <c r="P227" s="802"/>
      <c r="Q227" s="302"/>
      <c r="R227" s="302"/>
      <c r="S227" s="300"/>
      <c r="V227" s="398"/>
      <c r="W227" s="398"/>
      <c r="X227" s="398"/>
      <c r="Y227" s="391"/>
      <c r="AA227" s="327"/>
      <c r="AB227" s="398"/>
      <c r="AC227" s="398"/>
      <c r="AD227" s="391"/>
    </row>
    <row r="228" spans="1:30" s="303" customFormat="1" hidden="1">
      <c r="A228" s="277"/>
      <c r="B228" s="278" t="s">
        <v>36</v>
      </c>
      <c r="C228" s="278"/>
      <c r="D228" s="278"/>
      <c r="E228" s="279"/>
      <c r="F228" s="233">
        <v>25240000</v>
      </c>
      <c r="G228" s="300"/>
      <c r="H228" s="300"/>
      <c r="I228" s="301"/>
      <c r="J228" s="300"/>
      <c r="K228" s="486"/>
      <c r="L228" s="486"/>
      <c r="M228" s="486"/>
      <c r="N228" s="300"/>
      <c r="O228" s="802"/>
      <c r="P228" s="802"/>
      <c r="Q228" s="302"/>
      <c r="R228" s="302"/>
      <c r="S228" s="300"/>
      <c r="V228" s="398"/>
      <c r="W228" s="398"/>
      <c r="X228" s="398"/>
      <c r="Y228" s="391">
        <v>25240000</v>
      </c>
      <c r="AA228" s="327"/>
      <c r="AB228" s="398"/>
      <c r="AC228" s="398"/>
      <c r="AD228" s="391">
        <v>1</v>
      </c>
    </row>
    <row r="229" spans="1:30" s="303" customFormat="1" hidden="1">
      <c r="A229" s="277"/>
      <c r="B229" s="278" t="s">
        <v>37</v>
      </c>
      <c r="C229" s="278"/>
      <c r="D229" s="278"/>
      <c r="E229" s="279"/>
      <c r="F229" s="233"/>
      <c r="G229" s="300"/>
      <c r="H229" s="300"/>
      <c r="I229" s="301"/>
      <c r="J229" s="300"/>
      <c r="K229" s="486"/>
      <c r="L229" s="486"/>
      <c r="M229" s="486"/>
      <c r="N229" s="300"/>
      <c r="O229" s="802"/>
      <c r="P229" s="802"/>
      <c r="Q229" s="302"/>
      <c r="R229" s="302"/>
      <c r="S229" s="300"/>
      <c r="V229" s="398"/>
      <c r="W229" s="398"/>
      <c r="X229" s="398"/>
      <c r="Y229" s="391"/>
      <c r="AA229" s="327"/>
      <c r="AB229" s="398"/>
      <c r="AC229" s="398"/>
      <c r="AD229" s="391"/>
    </row>
    <row r="230" spans="1:30" s="303" customFormat="1" hidden="1">
      <c r="A230" s="277"/>
      <c r="B230" s="278"/>
      <c r="C230" s="278"/>
      <c r="D230" s="278"/>
      <c r="E230" s="279"/>
      <c r="F230" s="233"/>
      <c r="G230" s="300"/>
      <c r="H230" s="300"/>
      <c r="I230" s="301"/>
      <c r="J230" s="300"/>
      <c r="K230" s="486"/>
      <c r="L230" s="486"/>
      <c r="M230" s="486"/>
      <c r="N230" s="300"/>
      <c r="O230" s="802"/>
      <c r="P230" s="802"/>
      <c r="Q230" s="302"/>
      <c r="R230" s="302"/>
      <c r="S230" s="300"/>
      <c r="V230" s="398"/>
      <c r="W230" s="398"/>
      <c r="X230" s="398"/>
      <c r="Y230" s="391"/>
      <c r="AA230" s="327"/>
      <c r="AB230" s="398"/>
      <c r="AC230" s="398"/>
      <c r="AD230" s="391"/>
    </row>
    <row r="231" spans="1:30" s="303" customFormat="1" hidden="1">
      <c r="A231" s="277" t="s">
        <v>300</v>
      </c>
      <c r="B231" s="278"/>
      <c r="C231" s="278"/>
      <c r="D231" s="278"/>
      <c r="E231" s="279"/>
      <c r="F231" s="233"/>
      <c r="G231" s="300"/>
      <c r="H231" s="300"/>
      <c r="I231" s="301"/>
      <c r="J231" s="300"/>
      <c r="K231" s="486"/>
      <c r="L231" s="486"/>
      <c r="M231" s="486"/>
      <c r="N231" s="300"/>
      <c r="O231" s="802"/>
      <c r="P231" s="802"/>
      <c r="Q231" s="302"/>
      <c r="R231" s="302"/>
      <c r="S231" s="300"/>
      <c r="V231" s="398"/>
      <c r="W231" s="398"/>
      <c r="X231" s="398"/>
      <c r="Y231" s="391"/>
      <c r="AA231" s="327"/>
      <c r="AB231" s="398"/>
      <c r="AC231" s="398"/>
      <c r="AD231" s="391"/>
    </row>
    <row r="232" spans="1:30" s="303" customFormat="1" hidden="1">
      <c r="A232" s="277"/>
      <c r="B232" s="278" t="s">
        <v>36</v>
      </c>
      <c r="C232" s="278"/>
      <c r="D232" s="278"/>
      <c r="E232" s="279"/>
      <c r="F232" s="233">
        <v>14300000</v>
      </c>
      <c r="G232" s="300"/>
      <c r="H232" s="300"/>
      <c r="I232" s="301"/>
      <c r="J232" s="300"/>
      <c r="K232" s="486"/>
      <c r="L232" s="486"/>
      <c r="M232" s="486"/>
      <c r="N232" s="300"/>
      <c r="O232" s="802"/>
      <c r="P232" s="802"/>
      <c r="Q232" s="302"/>
      <c r="R232" s="302"/>
      <c r="S232" s="300"/>
      <c r="V232" s="398"/>
      <c r="W232" s="398"/>
      <c r="X232" s="398"/>
      <c r="Y232" s="391">
        <v>14300000</v>
      </c>
      <c r="AA232" s="327"/>
      <c r="AB232" s="398"/>
      <c r="AC232" s="398"/>
      <c r="AD232" s="391">
        <v>1</v>
      </c>
    </row>
    <row r="233" spans="1:30" s="303" customFormat="1" hidden="1">
      <c r="A233" s="277"/>
      <c r="B233" s="278" t="s">
        <v>37</v>
      </c>
      <c r="C233" s="278"/>
      <c r="D233" s="278"/>
      <c r="E233" s="279"/>
      <c r="F233" s="233">
        <v>56516710</v>
      </c>
      <c r="G233" s="300"/>
      <c r="H233" s="300"/>
      <c r="I233" s="301"/>
      <c r="J233" s="300"/>
      <c r="K233" s="486"/>
      <c r="L233" s="486"/>
      <c r="M233" s="486"/>
      <c r="N233" s="300"/>
      <c r="O233" s="802"/>
      <c r="P233" s="802"/>
      <c r="Q233" s="302"/>
      <c r="R233" s="302"/>
      <c r="S233" s="300"/>
      <c r="V233" s="398"/>
      <c r="W233" s="398"/>
      <c r="X233" s="398"/>
      <c r="Y233" s="391">
        <v>56516710</v>
      </c>
      <c r="AA233" s="327"/>
      <c r="AB233" s="398"/>
      <c r="AC233" s="398"/>
      <c r="AD233" s="391">
        <v>1</v>
      </c>
    </row>
    <row r="234" spans="1:30" s="303" customFormat="1" hidden="1">
      <c r="A234" s="277"/>
      <c r="B234" s="278"/>
      <c r="C234" s="278"/>
      <c r="D234" s="278"/>
      <c r="E234" s="279"/>
      <c r="F234" s="233"/>
      <c r="G234" s="300"/>
      <c r="H234" s="300"/>
      <c r="I234" s="301"/>
      <c r="J234" s="300"/>
      <c r="K234" s="486"/>
      <c r="L234" s="486"/>
      <c r="M234" s="486"/>
      <c r="N234" s="300"/>
      <c r="O234" s="802"/>
      <c r="P234" s="802"/>
      <c r="Q234" s="302"/>
      <c r="R234" s="302"/>
      <c r="S234" s="300"/>
      <c r="V234" s="398"/>
      <c r="W234" s="398"/>
      <c r="X234" s="398"/>
      <c r="Y234" s="391"/>
      <c r="AA234" s="327"/>
      <c r="AB234" s="398"/>
      <c r="AC234" s="398"/>
      <c r="AD234" s="391"/>
    </row>
    <row r="235" spans="1:30" s="303" customFormat="1" hidden="1">
      <c r="A235" s="277" t="s">
        <v>301</v>
      </c>
      <c r="B235" s="278"/>
      <c r="C235" s="278"/>
      <c r="D235" s="278"/>
      <c r="E235" s="279"/>
      <c r="F235" s="233"/>
      <c r="G235" s="300"/>
      <c r="H235" s="300"/>
      <c r="I235" s="301"/>
      <c r="J235" s="300"/>
      <c r="K235" s="486"/>
      <c r="L235" s="486"/>
      <c r="M235" s="486"/>
      <c r="N235" s="300"/>
      <c r="O235" s="802"/>
      <c r="P235" s="802"/>
      <c r="Q235" s="302"/>
      <c r="R235" s="302"/>
      <c r="S235" s="300"/>
      <c r="V235" s="398"/>
      <c r="W235" s="398"/>
      <c r="X235" s="398"/>
      <c r="Y235" s="391"/>
      <c r="AA235" s="327"/>
      <c r="AB235" s="398"/>
      <c r="AC235" s="398"/>
      <c r="AD235" s="391"/>
    </row>
    <row r="236" spans="1:30" s="303" customFormat="1" hidden="1">
      <c r="A236" s="277"/>
      <c r="B236" s="278" t="s">
        <v>36</v>
      </c>
      <c r="C236" s="278"/>
      <c r="D236" s="278"/>
      <c r="E236" s="279"/>
      <c r="F236" s="233">
        <v>57489000</v>
      </c>
      <c r="G236" s="300"/>
      <c r="H236" s="300"/>
      <c r="I236" s="301"/>
      <c r="J236" s="300"/>
      <c r="K236" s="486"/>
      <c r="L236" s="486"/>
      <c r="M236" s="486"/>
      <c r="N236" s="300"/>
      <c r="O236" s="802"/>
      <c r="P236" s="802"/>
      <c r="Q236" s="302"/>
      <c r="R236" s="302"/>
      <c r="S236" s="300"/>
      <c r="V236" s="398"/>
      <c r="W236" s="398"/>
      <c r="X236" s="398"/>
      <c r="Y236" s="391">
        <v>57489000</v>
      </c>
      <c r="AA236" s="327"/>
      <c r="AB236" s="398"/>
      <c r="AC236" s="398"/>
      <c r="AD236" s="391">
        <v>1</v>
      </c>
    </row>
    <row r="237" spans="1:30" s="303" customFormat="1" hidden="1">
      <c r="A237" s="277"/>
      <c r="B237" s="278" t="s">
        <v>37</v>
      </c>
      <c r="C237" s="278"/>
      <c r="D237" s="278"/>
      <c r="E237" s="279"/>
      <c r="F237" s="233">
        <v>49920000</v>
      </c>
      <c r="G237" s="300"/>
      <c r="H237" s="300"/>
      <c r="I237" s="301"/>
      <c r="J237" s="300"/>
      <c r="K237" s="486"/>
      <c r="L237" s="486"/>
      <c r="M237" s="486"/>
      <c r="N237" s="300"/>
      <c r="O237" s="802"/>
      <c r="P237" s="802"/>
      <c r="Q237" s="302"/>
      <c r="R237" s="302"/>
      <c r="S237" s="300"/>
      <c r="V237" s="398"/>
      <c r="W237" s="398"/>
      <c r="X237" s="398"/>
      <c r="Y237" s="391">
        <v>49920000</v>
      </c>
      <c r="AA237" s="327"/>
      <c r="AB237" s="398"/>
      <c r="AC237" s="398"/>
      <c r="AD237" s="391">
        <v>1</v>
      </c>
    </row>
    <row r="238" spans="1:30" s="303" customFormat="1" hidden="1">
      <c r="A238" s="277"/>
      <c r="B238" s="278"/>
      <c r="C238" s="278"/>
      <c r="D238" s="278"/>
      <c r="E238" s="279"/>
      <c r="F238" s="233"/>
      <c r="G238" s="300"/>
      <c r="H238" s="300"/>
      <c r="I238" s="301"/>
      <c r="J238" s="300"/>
      <c r="K238" s="486"/>
      <c r="L238" s="486"/>
      <c r="M238" s="486"/>
      <c r="N238" s="300"/>
      <c r="O238" s="802"/>
      <c r="P238" s="802"/>
      <c r="Q238" s="302"/>
      <c r="R238" s="302"/>
      <c r="S238" s="300"/>
      <c r="V238" s="398"/>
      <c r="W238" s="398"/>
      <c r="X238" s="398"/>
      <c r="Y238" s="391"/>
      <c r="AA238" s="327"/>
      <c r="AB238" s="398"/>
      <c r="AC238" s="398"/>
      <c r="AD238" s="391"/>
    </row>
    <row r="239" spans="1:30" s="303" customFormat="1" hidden="1">
      <c r="A239" s="277" t="s">
        <v>302</v>
      </c>
      <c r="B239" s="278"/>
      <c r="C239" s="278"/>
      <c r="D239" s="278"/>
      <c r="E239" s="279"/>
      <c r="F239" s="233"/>
      <c r="G239" s="304"/>
      <c r="H239" s="304"/>
      <c r="I239" s="301"/>
      <c r="J239" s="304"/>
      <c r="K239" s="487"/>
      <c r="L239" s="487"/>
      <c r="M239" s="487"/>
      <c r="N239" s="304"/>
      <c r="O239" s="803"/>
      <c r="P239" s="803"/>
      <c r="Q239" s="305"/>
      <c r="R239" s="305"/>
      <c r="S239" s="304"/>
      <c r="V239" s="398"/>
      <c r="W239" s="398"/>
      <c r="X239" s="398"/>
      <c r="Y239" s="391"/>
      <c r="AA239" s="327"/>
      <c r="AB239" s="398"/>
      <c r="AC239" s="398"/>
      <c r="AD239" s="391"/>
    </row>
    <row r="240" spans="1:30" s="303" customFormat="1" hidden="1">
      <c r="A240" s="277"/>
      <c r="B240" s="278" t="s">
        <v>36</v>
      </c>
      <c r="C240" s="278"/>
      <c r="D240" s="278"/>
      <c r="E240" s="279"/>
      <c r="F240" s="233">
        <v>27274000</v>
      </c>
      <c r="G240" s="304"/>
      <c r="H240" s="304"/>
      <c r="I240" s="301"/>
      <c r="J240" s="304"/>
      <c r="K240" s="487"/>
      <c r="L240" s="487"/>
      <c r="M240" s="487"/>
      <c r="N240" s="304"/>
      <c r="O240" s="803"/>
      <c r="P240" s="803"/>
      <c r="Q240" s="305"/>
      <c r="R240" s="305"/>
      <c r="S240" s="304"/>
      <c r="V240" s="398"/>
      <c r="W240" s="398"/>
      <c r="X240" s="398"/>
      <c r="Y240" s="391">
        <v>27274000</v>
      </c>
      <c r="AA240" s="327"/>
      <c r="AB240" s="398"/>
      <c r="AC240" s="398"/>
      <c r="AD240" s="391">
        <v>1</v>
      </c>
    </row>
    <row r="241" spans="1:30" s="303" customFormat="1" hidden="1">
      <c r="A241" s="277"/>
      <c r="B241" s="278" t="s">
        <v>37</v>
      </c>
      <c r="C241" s="278"/>
      <c r="D241" s="278"/>
      <c r="E241" s="279"/>
      <c r="F241" s="233">
        <v>83547000</v>
      </c>
      <c r="G241" s="304"/>
      <c r="H241" s="304"/>
      <c r="I241" s="301"/>
      <c r="J241" s="304"/>
      <c r="K241" s="487"/>
      <c r="L241" s="487"/>
      <c r="M241" s="487"/>
      <c r="N241" s="304"/>
      <c r="O241" s="803"/>
      <c r="P241" s="803"/>
      <c r="Q241" s="305"/>
      <c r="R241" s="305"/>
      <c r="S241" s="304"/>
      <c r="V241" s="398"/>
      <c r="W241" s="398"/>
      <c r="X241" s="398"/>
      <c r="Y241" s="391">
        <v>83547000</v>
      </c>
      <c r="AA241" s="327"/>
      <c r="AB241" s="398"/>
      <c r="AC241" s="398"/>
      <c r="AD241" s="391">
        <v>1</v>
      </c>
    </row>
    <row r="242" spans="1:30" s="303" customFormat="1" hidden="1">
      <c r="A242" s="277"/>
      <c r="B242" s="278"/>
      <c r="C242" s="278"/>
      <c r="D242" s="278"/>
      <c r="E242" s="279"/>
      <c r="F242" s="233"/>
      <c r="G242" s="304"/>
      <c r="H242" s="304"/>
      <c r="I242" s="301"/>
      <c r="J242" s="304"/>
      <c r="K242" s="487"/>
      <c r="L242" s="487"/>
      <c r="M242" s="487"/>
      <c r="N242" s="304"/>
      <c r="O242" s="803"/>
      <c r="P242" s="803"/>
      <c r="Q242" s="305"/>
      <c r="R242" s="305"/>
      <c r="S242" s="304"/>
      <c r="V242" s="398"/>
      <c r="W242" s="398"/>
      <c r="X242" s="398"/>
      <c r="Y242" s="391"/>
      <c r="AA242" s="327"/>
      <c r="AB242" s="398"/>
      <c r="AC242" s="398"/>
      <c r="AD242" s="391"/>
    </row>
    <row r="243" spans="1:30" s="303" customFormat="1" hidden="1">
      <c r="A243" s="277" t="s">
        <v>303</v>
      </c>
      <c r="B243" s="278"/>
      <c r="C243" s="278"/>
      <c r="D243" s="278"/>
      <c r="E243" s="279"/>
      <c r="F243" s="233"/>
      <c r="G243" s="304"/>
      <c r="H243" s="304"/>
      <c r="I243" s="301"/>
      <c r="J243" s="304"/>
      <c r="K243" s="487"/>
      <c r="L243" s="487"/>
      <c r="M243" s="487"/>
      <c r="N243" s="304"/>
      <c r="O243" s="803"/>
      <c r="P243" s="803"/>
      <c r="Q243" s="305"/>
      <c r="R243" s="305"/>
      <c r="S243" s="304"/>
      <c r="V243" s="398"/>
      <c r="W243" s="398"/>
      <c r="X243" s="398"/>
      <c r="Y243" s="391"/>
      <c r="AA243" s="327"/>
      <c r="AB243" s="398"/>
      <c r="AC243" s="398"/>
      <c r="AD243" s="391"/>
    </row>
    <row r="244" spans="1:30" s="303" customFormat="1" hidden="1">
      <c r="A244" s="277"/>
      <c r="B244" s="278" t="s">
        <v>36</v>
      </c>
      <c r="C244" s="278"/>
      <c r="D244" s="278"/>
      <c r="E244" s="279"/>
      <c r="F244" s="233">
        <v>21850000</v>
      </c>
      <c r="G244" s="304"/>
      <c r="H244" s="304"/>
      <c r="I244" s="301"/>
      <c r="J244" s="304"/>
      <c r="K244" s="487"/>
      <c r="L244" s="487"/>
      <c r="M244" s="487"/>
      <c r="N244" s="304"/>
      <c r="O244" s="803"/>
      <c r="P244" s="803"/>
      <c r="Q244" s="305"/>
      <c r="R244" s="305"/>
      <c r="S244" s="304"/>
      <c r="V244" s="398"/>
      <c r="W244" s="398"/>
      <c r="X244" s="398"/>
      <c r="Y244" s="391">
        <v>21850000</v>
      </c>
      <c r="AA244" s="327"/>
      <c r="AB244" s="398"/>
      <c r="AC244" s="398"/>
      <c r="AD244" s="391">
        <v>1</v>
      </c>
    </row>
    <row r="245" spans="1:30" s="303" customFormat="1" hidden="1">
      <c r="A245" s="277"/>
      <c r="B245" s="278" t="s">
        <v>37</v>
      </c>
      <c r="C245" s="278"/>
      <c r="D245" s="278"/>
      <c r="E245" s="279"/>
      <c r="F245" s="233">
        <v>26057200</v>
      </c>
      <c r="G245" s="304"/>
      <c r="H245" s="304"/>
      <c r="I245" s="301"/>
      <c r="J245" s="304"/>
      <c r="K245" s="487"/>
      <c r="L245" s="487"/>
      <c r="M245" s="487"/>
      <c r="N245" s="304"/>
      <c r="O245" s="803"/>
      <c r="P245" s="803"/>
      <c r="Q245" s="305"/>
      <c r="R245" s="305"/>
      <c r="S245" s="304"/>
      <c r="V245" s="398"/>
      <c r="W245" s="398"/>
      <c r="X245" s="398"/>
      <c r="Y245" s="391">
        <v>26057200</v>
      </c>
      <c r="AA245" s="327"/>
      <c r="AB245" s="398"/>
      <c r="AC245" s="398"/>
      <c r="AD245" s="391">
        <v>1</v>
      </c>
    </row>
    <row r="246" spans="1:30" s="303" customFormat="1" hidden="1">
      <c r="A246" s="277"/>
      <c r="B246" s="278"/>
      <c r="C246" s="278"/>
      <c r="D246" s="278"/>
      <c r="E246" s="279"/>
      <c r="F246" s="233"/>
      <c r="G246" s="304"/>
      <c r="H246" s="304"/>
      <c r="I246" s="301"/>
      <c r="J246" s="304"/>
      <c r="K246" s="487"/>
      <c r="L246" s="487"/>
      <c r="M246" s="487"/>
      <c r="N246" s="304"/>
      <c r="O246" s="803"/>
      <c r="P246" s="803"/>
      <c r="Q246" s="305"/>
      <c r="R246" s="305"/>
      <c r="S246" s="304"/>
      <c r="V246" s="398"/>
      <c r="W246" s="398"/>
      <c r="X246" s="398"/>
      <c r="Y246" s="391"/>
      <c r="AA246" s="327"/>
      <c r="AB246" s="398"/>
      <c r="AC246" s="398"/>
      <c r="AD246" s="391"/>
    </row>
    <row r="247" spans="1:30" s="303" customFormat="1" hidden="1">
      <c r="A247" s="277" t="s">
        <v>304</v>
      </c>
      <c r="B247" s="278"/>
      <c r="C247" s="278"/>
      <c r="D247" s="278"/>
      <c r="E247" s="279"/>
      <c r="F247" s="233"/>
      <c r="G247" s="304"/>
      <c r="H247" s="304"/>
      <c r="I247" s="301"/>
      <c r="J247" s="304"/>
      <c r="K247" s="487"/>
      <c r="L247" s="487"/>
      <c r="M247" s="487"/>
      <c r="N247" s="304"/>
      <c r="O247" s="803"/>
      <c r="P247" s="803"/>
      <c r="Q247" s="305"/>
      <c r="R247" s="305"/>
      <c r="S247" s="304"/>
      <c r="V247" s="398"/>
      <c r="W247" s="398"/>
      <c r="X247" s="398"/>
      <c r="Y247" s="391"/>
      <c r="AA247" s="327"/>
      <c r="AB247" s="398"/>
      <c r="AC247" s="398"/>
      <c r="AD247" s="391"/>
    </row>
    <row r="248" spans="1:30" s="303" customFormat="1" hidden="1">
      <c r="A248" s="277"/>
      <c r="B248" s="278" t="s">
        <v>36</v>
      </c>
      <c r="C248" s="278"/>
      <c r="D248" s="278"/>
      <c r="E248" s="279"/>
      <c r="F248" s="233">
        <v>40820000</v>
      </c>
      <c r="G248" s="304"/>
      <c r="H248" s="304"/>
      <c r="I248" s="301"/>
      <c r="J248" s="304"/>
      <c r="K248" s="487"/>
      <c r="L248" s="487"/>
      <c r="M248" s="487"/>
      <c r="N248" s="304"/>
      <c r="O248" s="803"/>
      <c r="P248" s="803"/>
      <c r="Q248" s="305"/>
      <c r="R248" s="305"/>
      <c r="S248" s="304"/>
      <c r="V248" s="398"/>
      <c r="W248" s="398"/>
      <c r="X248" s="398"/>
      <c r="Y248" s="391">
        <v>40820000</v>
      </c>
      <c r="AA248" s="327"/>
      <c r="AB248" s="398"/>
      <c r="AC248" s="398"/>
      <c r="AD248" s="391">
        <v>1</v>
      </c>
    </row>
    <row r="249" spans="1:30" s="303" customFormat="1" hidden="1">
      <c r="A249" s="277"/>
      <c r="B249" s="278" t="s">
        <v>37</v>
      </c>
      <c r="C249" s="278"/>
      <c r="D249" s="278"/>
      <c r="E249" s="279"/>
      <c r="F249" s="233">
        <v>117639600</v>
      </c>
      <c r="G249" s="304"/>
      <c r="H249" s="304"/>
      <c r="I249" s="301"/>
      <c r="J249" s="304"/>
      <c r="K249" s="487"/>
      <c r="L249" s="487"/>
      <c r="M249" s="487"/>
      <c r="N249" s="304"/>
      <c r="O249" s="803"/>
      <c r="P249" s="803"/>
      <c r="Q249" s="305"/>
      <c r="R249" s="305"/>
      <c r="S249" s="304"/>
      <c r="V249" s="398"/>
      <c r="W249" s="398"/>
      <c r="X249" s="398"/>
      <c r="Y249" s="391">
        <v>117639600</v>
      </c>
      <c r="AA249" s="327"/>
      <c r="AB249" s="398"/>
      <c r="AC249" s="398"/>
      <c r="AD249" s="391">
        <v>1</v>
      </c>
    </row>
    <row r="250" spans="1:30" s="303" customFormat="1" hidden="1">
      <c r="A250" s="277"/>
      <c r="B250" s="278"/>
      <c r="C250" s="278"/>
      <c r="D250" s="278"/>
      <c r="E250" s="279"/>
      <c r="F250" s="233"/>
      <c r="G250" s="304"/>
      <c r="H250" s="304"/>
      <c r="I250" s="301"/>
      <c r="J250" s="304"/>
      <c r="K250" s="487"/>
      <c r="L250" s="487"/>
      <c r="M250" s="487"/>
      <c r="N250" s="304"/>
      <c r="O250" s="803"/>
      <c r="P250" s="803"/>
      <c r="Q250" s="305"/>
      <c r="R250" s="305"/>
      <c r="S250" s="304"/>
      <c r="V250" s="398"/>
      <c r="W250" s="398"/>
      <c r="X250" s="398"/>
      <c r="Y250" s="391"/>
      <c r="AA250" s="327"/>
      <c r="AB250" s="398"/>
      <c r="AC250" s="398"/>
      <c r="AD250" s="391"/>
    </row>
    <row r="251" spans="1:30" s="303" customFormat="1" hidden="1">
      <c r="A251" s="277" t="s">
        <v>305</v>
      </c>
      <c r="B251" s="278"/>
      <c r="C251" s="278"/>
      <c r="D251" s="278"/>
      <c r="E251" s="279"/>
      <c r="F251" s="233"/>
      <c r="G251" s="304"/>
      <c r="H251" s="304"/>
      <c r="I251" s="301"/>
      <c r="J251" s="304"/>
      <c r="K251" s="487"/>
      <c r="L251" s="487"/>
      <c r="M251" s="487"/>
      <c r="N251" s="304"/>
      <c r="O251" s="803"/>
      <c r="P251" s="803"/>
      <c r="Q251" s="305"/>
      <c r="R251" s="305"/>
      <c r="S251" s="304"/>
      <c r="V251" s="398"/>
      <c r="W251" s="398"/>
      <c r="X251" s="398"/>
      <c r="Y251" s="391"/>
      <c r="AA251" s="327"/>
      <c r="AB251" s="398"/>
      <c r="AC251" s="398"/>
      <c r="AD251" s="391"/>
    </row>
    <row r="252" spans="1:30" s="303" customFormat="1" hidden="1">
      <c r="A252" s="277"/>
      <c r="B252" s="278" t="s">
        <v>36</v>
      </c>
      <c r="C252" s="278"/>
      <c r="D252" s="278"/>
      <c r="E252" s="279"/>
      <c r="F252" s="233"/>
      <c r="G252" s="304"/>
      <c r="H252" s="304"/>
      <c r="I252" s="301"/>
      <c r="J252" s="304"/>
      <c r="K252" s="487"/>
      <c r="L252" s="487"/>
      <c r="M252" s="487"/>
      <c r="N252" s="304"/>
      <c r="O252" s="803"/>
      <c r="P252" s="803"/>
      <c r="Q252" s="305"/>
      <c r="R252" s="305"/>
      <c r="S252" s="304"/>
      <c r="V252" s="398"/>
      <c r="W252" s="398"/>
      <c r="X252" s="398"/>
      <c r="Y252" s="391"/>
      <c r="AA252" s="327"/>
      <c r="AB252" s="398"/>
      <c r="AC252" s="398"/>
      <c r="AD252" s="391"/>
    </row>
    <row r="253" spans="1:30" s="303" customFormat="1" hidden="1">
      <c r="A253" s="277"/>
      <c r="B253" s="278" t="s">
        <v>37</v>
      </c>
      <c r="C253" s="278"/>
      <c r="D253" s="278"/>
      <c r="E253" s="279"/>
      <c r="F253" s="233">
        <v>84760000</v>
      </c>
      <c r="G253" s="304"/>
      <c r="H253" s="304"/>
      <c r="I253" s="301"/>
      <c r="J253" s="304"/>
      <c r="K253" s="487"/>
      <c r="L253" s="487"/>
      <c r="M253" s="487"/>
      <c r="N253" s="304"/>
      <c r="O253" s="803"/>
      <c r="P253" s="803"/>
      <c r="Q253" s="305"/>
      <c r="R253" s="305"/>
      <c r="S253" s="304"/>
      <c r="V253" s="398"/>
      <c r="W253" s="398"/>
      <c r="X253" s="398"/>
      <c r="Y253" s="391">
        <v>84760000</v>
      </c>
      <c r="AA253" s="327"/>
      <c r="AB253" s="398"/>
      <c r="AC253" s="398"/>
      <c r="AD253" s="391">
        <v>1</v>
      </c>
    </row>
    <row r="254" spans="1:30" s="303" customFormat="1" hidden="1">
      <c r="A254" s="277"/>
      <c r="B254" s="278"/>
      <c r="C254" s="278"/>
      <c r="D254" s="278"/>
      <c r="E254" s="279"/>
      <c r="F254" s="233"/>
      <c r="G254" s="304"/>
      <c r="H254" s="304"/>
      <c r="I254" s="301"/>
      <c r="J254" s="304"/>
      <c r="K254" s="487"/>
      <c r="L254" s="487"/>
      <c r="M254" s="487"/>
      <c r="N254" s="304"/>
      <c r="O254" s="803"/>
      <c r="P254" s="803"/>
      <c r="Q254" s="305"/>
      <c r="R254" s="305"/>
      <c r="S254" s="304"/>
      <c r="V254" s="398"/>
      <c r="W254" s="398"/>
      <c r="X254" s="398"/>
      <c r="Y254" s="391"/>
      <c r="AA254" s="327"/>
      <c r="AB254" s="398"/>
      <c r="AC254" s="398"/>
      <c r="AD254" s="391"/>
    </row>
    <row r="255" spans="1:30" s="303" customFormat="1" hidden="1">
      <c r="A255" s="277" t="s">
        <v>306</v>
      </c>
      <c r="B255" s="278"/>
      <c r="C255" s="278"/>
      <c r="D255" s="278"/>
      <c r="E255" s="279"/>
      <c r="F255" s="233"/>
      <c r="G255" s="304"/>
      <c r="H255" s="304"/>
      <c r="I255" s="301"/>
      <c r="J255" s="304"/>
      <c r="K255" s="487"/>
      <c r="L255" s="487"/>
      <c r="M255" s="487"/>
      <c r="N255" s="304"/>
      <c r="O255" s="803"/>
      <c r="P255" s="803"/>
      <c r="Q255" s="305"/>
      <c r="R255" s="305"/>
      <c r="S255" s="304"/>
      <c r="V255" s="398"/>
      <c r="W255" s="398"/>
      <c r="X255" s="398"/>
      <c r="Y255" s="391"/>
      <c r="AA255" s="327"/>
      <c r="AB255" s="398"/>
      <c r="AC255" s="398"/>
      <c r="AD255" s="391"/>
    </row>
    <row r="256" spans="1:30" s="303" customFormat="1" hidden="1">
      <c r="A256" s="277"/>
      <c r="B256" s="278" t="s">
        <v>36</v>
      </c>
      <c r="C256" s="278"/>
      <c r="D256" s="278"/>
      <c r="E256" s="279"/>
      <c r="F256" s="233">
        <v>35800000</v>
      </c>
      <c r="G256" s="304"/>
      <c r="H256" s="304"/>
      <c r="I256" s="301"/>
      <c r="J256" s="304"/>
      <c r="K256" s="487"/>
      <c r="L256" s="487"/>
      <c r="M256" s="487"/>
      <c r="N256" s="304"/>
      <c r="O256" s="803"/>
      <c r="P256" s="803"/>
      <c r="Q256" s="305"/>
      <c r="R256" s="305"/>
      <c r="S256" s="304"/>
      <c r="V256" s="398"/>
      <c r="W256" s="398"/>
      <c r="X256" s="398"/>
      <c r="Y256" s="391">
        <v>35800000</v>
      </c>
      <c r="AA256" s="327"/>
      <c r="AB256" s="398"/>
      <c r="AC256" s="398"/>
      <c r="AD256" s="391">
        <v>1</v>
      </c>
    </row>
    <row r="257" spans="1:30" s="303" customFormat="1" hidden="1">
      <c r="A257" s="277"/>
      <c r="B257" s="278" t="s">
        <v>37</v>
      </c>
      <c r="C257" s="278"/>
      <c r="D257" s="278"/>
      <c r="E257" s="279"/>
      <c r="F257" s="233">
        <v>49362400</v>
      </c>
      <c r="G257" s="304"/>
      <c r="H257" s="304"/>
      <c r="I257" s="301"/>
      <c r="J257" s="304"/>
      <c r="K257" s="487"/>
      <c r="L257" s="487"/>
      <c r="M257" s="487"/>
      <c r="N257" s="304"/>
      <c r="O257" s="803"/>
      <c r="P257" s="803"/>
      <c r="Q257" s="305"/>
      <c r="R257" s="305"/>
      <c r="S257" s="304"/>
      <c r="V257" s="398"/>
      <c r="W257" s="398"/>
      <c r="X257" s="398"/>
      <c r="Y257" s="391">
        <v>49362400</v>
      </c>
      <c r="AA257" s="327"/>
      <c r="AB257" s="398"/>
      <c r="AC257" s="398"/>
      <c r="AD257" s="391">
        <v>1</v>
      </c>
    </row>
    <row r="258" spans="1:30" s="303" customFormat="1" hidden="1">
      <c r="A258" s="277"/>
      <c r="B258" s="278"/>
      <c r="C258" s="278"/>
      <c r="D258" s="278"/>
      <c r="E258" s="279"/>
      <c r="F258" s="233"/>
      <c r="G258" s="304"/>
      <c r="H258" s="304"/>
      <c r="I258" s="301"/>
      <c r="J258" s="304"/>
      <c r="K258" s="487"/>
      <c r="L258" s="487"/>
      <c r="M258" s="487"/>
      <c r="N258" s="304"/>
      <c r="O258" s="803"/>
      <c r="P258" s="803"/>
      <c r="Q258" s="305"/>
      <c r="R258" s="305"/>
      <c r="S258" s="304"/>
      <c r="V258" s="398"/>
      <c r="W258" s="398"/>
      <c r="X258" s="398"/>
      <c r="Y258" s="391"/>
      <c r="AA258" s="327"/>
      <c r="AB258" s="398"/>
      <c r="AC258" s="398"/>
      <c r="AD258" s="391"/>
    </row>
    <row r="259" spans="1:30" s="303" customFormat="1" hidden="1">
      <c r="A259" s="277" t="s">
        <v>307</v>
      </c>
      <c r="B259" s="278"/>
      <c r="C259" s="278"/>
      <c r="D259" s="278"/>
      <c r="E259" s="279"/>
      <c r="F259" s="233"/>
      <c r="G259" s="304"/>
      <c r="H259" s="304"/>
      <c r="I259" s="301"/>
      <c r="J259" s="304"/>
      <c r="K259" s="487"/>
      <c r="L259" s="487"/>
      <c r="M259" s="487"/>
      <c r="N259" s="304"/>
      <c r="O259" s="803"/>
      <c r="P259" s="803"/>
      <c r="Q259" s="305"/>
      <c r="R259" s="305"/>
      <c r="S259" s="304"/>
      <c r="V259" s="398"/>
      <c r="W259" s="398"/>
      <c r="X259" s="398"/>
      <c r="Y259" s="391"/>
      <c r="AA259" s="327"/>
      <c r="AB259" s="398"/>
      <c r="AC259" s="398"/>
      <c r="AD259" s="391"/>
    </row>
    <row r="260" spans="1:30" s="303" customFormat="1" hidden="1">
      <c r="A260" s="277"/>
      <c r="B260" s="278" t="s">
        <v>36</v>
      </c>
      <c r="C260" s="278"/>
      <c r="D260" s="278"/>
      <c r="E260" s="279"/>
      <c r="F260" s="233">
        <v>5000000</v>
      </c>
      <c r="G260" s="304"/>
      <c r="H260" s="304"/>
      <c r="I260" s="301"/>
      <c r="J260" s="304"/>
      <c r="K260" s="487"/>
      <c r="L260" s="487"/>
      <c r="M260" s="487"/>
      <c r="N260" s="304"/>
      <c r="O260" s="803"/>
      <c r="P260" s="803"/>
      <c r="Q260" s="305"/>
      <c r="R260" s="305"/>
      <c r="S260" s="304"/>
      <c r="V260" s="398"/>
      <c r="W260" s="398"/>
      <c r="X260" s="398"/>
      <c r="Y260" s="391">
        <v>5000000</v>
      </c>
      <c r="AA260" s="327"/>
      <c r="AB260" s="398"/>
      <c r="AC260" s="398"/>
      <c r="AD260" s="391">
        <v>1</v>
      </c>
    </row>
    <row r="261" spans="1:30" s="303" customFormat="1" hidden="1">
      <c r="A261" s="277"/>
      <c r="B261" s="278" t="s">
        <v>37</v>
      </c>
      <c r="C261" s="278"/>
      <c r="D261" s="278"/>
      <c r="E261" s="279"/>
      <c r="F261" s="233">
        <v>32060000</v>
      </c>
      <c r="G261" s="304"/>
      <c r="H261" s="304"/>
      <c r="I261" s="301"/>
      <c r="J261" s="304"/>
      <c r="K261" s="487"/>
      <c r="L261" s="487"/>
      <c r="M261" s="487"/>
      <c r="N261" s="304"/>
      <c r="O261" s="803"/>
      <c r="P261" s="803"/>
      <c r="Q261" s="305"/>
      <c r="R261" s="305"/>
      <c r="S261" s="304"/>
      <c r="V261" s="398"/>
      <c r="W261" s="398"/>
      <c r="X261" s="398"/>
      <c r="Y261" s="391">
        <v>32060000</v>
      </c>
      <c r="AA261" s="327"/>
      <c r="AB261" s="398"/>
      <c r="AC261" s="398"/>
      <c r="AD261" s="391">
        <v>1</v>
      </c>
    </row>
    <row r="262" spans="1:30" s="303" customFormat="1" hidden="1">
      <c r="A262" s="277"/>
      <c r="B262" s="278"/>
      <c r="C262" s="278"/>
      <c r="D262" s="278"/>
      <c r="E262" s="279"/>
      <c r="F262" s="233"/>
      <c r="G262" s="304"/>
      <c r="H262" s="304"/>
      <c r="I262" s="301"/>
      <c r="J262" s="304"/>
      <c r="K262" s="487"/>
      <c r="L262" s="487"/>
      <c r="M262" s="487"/>
      <c r="N262" s="304"/>
      <c r="O262" s="803"/>
      <c r="P262" s="803"/>
      <c r="Q262" s="305"/>
      <c r="R262" s="305"/>
      <c r="S262" s="304"/>
      <c r="V262" s="398"/>
      <c r="W262" s="398"/>
      <c r="X262" s="398"/>
      <c r="Y262" s="391"/>
      <c r="AA262" s="327"/>
      <c r="AB262" s="398"/>
      <c r="AC262" s="398"/>
      <c r="AD262" s="391"/>
    </row>
    <row r="263" spans="1:30" s="303" customFormat="1" hidden="1">
      <c r="A263" s="277" t="s">
        <v>308</v>
      </c>
      <c r="B263" s="278"/>
      <c r="C263" s="278"/>
      <c r="D263" s="278"/>
      <c r="E263" s="279"/>
      <c r="F263" s="233"/>
      <c r="G263" s="304"/>
      <c r="H263" s="304"/>
      <c r="I263" s="301"/>
      <c r="J263" s="304"/>
      <c r="K263" s="487"/>
      <c r="L263" s="487"/>
      <c r="M263" s="487"/>
      <c r="N263" s="304"/>
      <c r="O263" s="803"/>
      <c r="P263" s="803"/>
      <c r="Q263" s="305"/>
      <c r="R263" s="305"/>
      <c r="S263" s="304"/>
      <c r="V263" s="398"/>
      <c r="W263" s="398"/>
      <c r="X263" s="398"/>
      <c r="Y263" s="391"/>
      <c r="AA263" s="327"/>
      <c r="AB263" s="398"/>
      <c r="AC263" s="398"/>
      <c r="AD263" s="391"/>
    </row>
    <row r="264" spans="1:30" s="303" customFormat="1" hidden="1">
      <c r="A264" s="277"/>
      <c r="B264" s="278" t="s">
        <v>36</v>
      </c>
      <c r="C264" s="278"/>
      <c r="D264" s="278"/>
      <c r="E264" s="279"/>
      <c r="F264" s="233">
        <v>76000000</v>
      </c>
      <c r="G264" s="304"/>
      <c r="H264" s="304"/>
      <c r="I264" s="301"/>
      <c r="J264" s="304"/>
      <c r="K264" s="487"/>
      <c r="L264" s="487"/>
      <c r="M264" s="487"/>
      <c r="N264" s="304"/>
      <c r="O264" s="803"/>
      <c r="P264" s="803"/>
      <c r="Q264" s="305"/>
      <c r="R264" s="305"/>
      <c r="S264" s="304"/>
      <c r="V264" s="398"/>
      <c r="W264" s="398"/>
      <c r="X264" s="398"/>
      <c r="Y264" s="391">
        <v>76000000</v>
      </c>
      <c r="AA264" s="327"/>
      <c r="AB264" s="398"/>
      <c r="AC264" s="398"/>
      <c r="AD264" s="391">
        <v>1</v>
      </c>
    </row>
    <row r="265" spans="1:30" s="303" customFormat="1" hidden="1">
      <c r="A265" s="277"/>
      <c r="B265" s="278" t="s">
        <v>37</v>
      </c>
      <c r="C265" s="278"/>
      <c r="D265" s="278"/>
      <c r="E265" s="279"/>
      <c r="F265" s="233">
        <v>21871400</v>
      </c>
      <c r="G265" s="304"/>
      <c r="H265" s="304"/>
      <c r="I265" s="301"/>
      <c r="J265" s="304"/>
      <c r="K265" s="487"/>
      <c r="L265" s="487"/>
      <c r="M265" s="487"/>
      <c r="N265" s="304"/>
      <c r="O265" s="803"/>
      <c r="P265" s="803"/>
      <c r="Q265" s="305"/>
      <c r="R265" s="305"/>
      <c r="S265" s="304"/>
      <c r="V265" s="398"/>
      <c r="W265" s="398"/>
      <c r="X265" s="398"/>
      <c r="Y265" s="391">
        <v>21871400</v>
      </c>
      <c r="AA265" s="327"/>
      <c r="AB265" s="398"/>
      <c r="AC265" s="398"/>
      <c r="AD265" s="391">
        <v>1</v>
      </c>
    </row>
    <row r="266" spans="1:30" s="303" customFormat="1" hidden="1">
      <c r="A266" s="277"/>
      <c r="B266" s="278"/>
      <c r="C266" s="278"/>
      <c r="D266" s="278"/>
      <c r="E266" s="279"/>
      <c r="F266" s="233"/>
      <c r="G266" s="304"/>
      <c r="H266" s="304"/>
      <c r="I266" s="301"/>
      <c r="J266" s="304"/>
      <c r="K266" s="487"/>
      <c r="L266" s="487"/>
      <c r="M266" s="487"/>
      <c r="N266" s="304"/>
      <c r="O266" s="803"/>
      <c r="P266" s="803"/>
      <c r="Q266" s="305"/>
      <c r="R266" s="305"/>
      <c r="S266" s="304"/>
      <c r="V266" s="398"/>
      <c r="W266" s="398"/>
      <c r="X266" s="398"/>
      <c r="Y266" s="391"/>
      <c r="AA266" s="327"/>
      <c r="AB266" s="398"/>
      <c r="AC266" s="398"/>
      <c r="AD266" s="391"/>
    </row>
    <row r="267" spans="1:30" s="303" customFormat="1" hidden="1">
      <c r="A267" s="277" t="s">
        <v>309</v>
      </c>
      <c r="B267" s="278"/>
      <c r="C267" s="278"/>
      <c r="D267" s="278"/>
      <c r="E267" s="279"/>
      <c r="F267" s="233"/>
      <c r="G267" s="304"/>
      <c r="H267" s="304"/>
      <c r="I267" s="301"/>
      <c r="J267" s="304"/>
      <c r="K267" s="487"/>
      <c r="L267" s="487"/>
      <c r="M267" s="487"/>
      <c r="N267" s="304"/>
      <c r="O267" s="803"/>
      <c r="P267" s="803"/>
      <c r="Q267" s="305"/>
      <c r="R267" s="305"/>
      <c r="S267" s="304"/>
      <c r="V267" s="398"/>
      <c r="W267" s="398"/>
      <c r="X267" s="398"/>
      <c r="Y267" s="391"/>
      <c r="AA267" s="327"/>
      <c r="AB267" s="398"/>
      <c r="AC267" s="398"/>
      <c r="AD267" s="391"/>
    </row>
    <row r="268" spans="1:30" s="303" customFormat="1" hidden="1">
      <c r="A268" s="277"/>
      <c r="B268" s="278" t="s">
        <v>36</v>
      </c>
      <c r="C268" s="278"/>
      <c r="D268" s="278"/>
      <c r="E268" s="279"/>
      <c r="F268" s="233">
        <v>16500000</v>
      </c>
      <c r="G268" s="304"/>
      <c r="H268" s="304"/>
      <c r="I268" s="301"/>
      <c r="J268" s="304"/>
      <c r="K268" s="487"/>
      <c r="L268" s="487"/>
      <c r="M268" s="487"/>
      <c r="N268" s="304"/>
      <c r="O268" s="803"/>
      <c r="P268" s="803"/>
      <c r="Q268" s="305"/>
      <c r="R268" s="305"/>
      <c r="S268" s="304"/>
      <c r="V268" s="398"/>
      <c r="W268" s="398"/>
      <c r="X268" s="398"/>
      <c r="Y268" s="391">
        <v>16500000</v>
      </c>
      <c r="AA268" s="327"/>
      <c r="AB268" s="398"/>
      <c r="AC268" s="398"/>
      <c r="AD268" s="391">
        <v>1</v>
      </c>
    </row>
    <row r="269" spans="1:30" s="303" customFormat="1" hidden="1">
      <c r="A269" s="277"/>
      <c r="B269" s="278" t="s">
        <v>37</v>
      </c>
      <c r="C269" s="278"/>
      <c r="D269" s="278"/>
      <c r="E269" s="279"/>
      <c r="F269" s="233">
        <v>25600000</v>
      </c>
      <c r="G269" s="304"/>
      <c r="H269" s="304"/>
      <c r="I269" s="301"/>
      <c r="J269" s="304"/>
      <c r="K269" s="487"/>
      <c r="L269" s="487"/>
      <c r="M269" s="487"/>
      <c r="N269" s="304"/>
      <c r="O269" s="803"/>
      <c r="P269" s="803"/>
      <c r="Q269" s="305"/>
      <c r="R269" s="305"/>
      <c r="S269" s="304"/>
      <c r="V269" s="398"/>
      <c r="W269" s="398"/>
      <c r="X269" s="398"/>
      <c r="Y269" s="391">
        <v>25600000</v>
      </c>
      <c r="AA269" s="327"/>
      <c r="AB269" s="398"/>
      <c r="AC269" s="398"/>
      <c r="AD269" s="391">
        <v>1</v>
      </c>
    </row>
    <row r="270" spans="1:30" s="303" customFormat="1" hidden="1">
      <c r="A270" s="277"/>
      <c r="B270" s="278"/>
      <c r="C270" s="278"/>
      <c r="D270" s="278"/>
      <c r="E270" s="279"/>
      <c r="F270" s="233"/>
      <c r="G270" s="304"/>
      <c r="H270" s="304"/>
      <c r="I270" s="301"/>
      <c r="J270" s="304"/>
      <c r="K270" s="487"/>
      <c r="L270" s="487"/>
      <c r="M270" s="487"/>
      <c r="N270" s="304"/>
      <c r="O270" s="803"/>
      <c r="P270" s="803"/>
      <c r="Q270" s="305"/>
      <c r="R270" s="305"/>
      <c r="S270" s="304"/>
      <c r="V270" s="398"/>
      <c r="W270" s="398"/>
      <c r="X270" s="398"/>
      <c r="Y270" s="391"/>
      <c r="AA270" s="327"/>
      <c r="AB270" s="398"/>
      <c r="AC270" s="398"/>
      <c r="AD270" s="391"/>
    </row>
    <row r="271" spans="1:30" s="303" customFormat="1" hidden="1">
      <c r="A271" s="277" t="s">
        <v>310</v>
      </c>
      <c r="B271" s="278"/>
      <c r="C271" s="278"/>
      <c r="D271" s="278"/>
      <c r="E271" s="279"/>
      <c r="F271" s="233"/>
      <c r="G271" s="304"/>
      <c r="H271" s="304"/>
      <c r="I271" s="301"/>
      <c r="J271" s="304"/>
      <c r="K271" s="487"/>
      <c r="L271" s="487"/>
      <c r="M271" s="487"/>
      <c r="N271" s="304"/>
      <c r="O271" s="803"/>
      <c r="P271" s="803"/>
      <c r="Q271" s="305"/>
      <c r="R271" s="305"/>
      <c r="S271" s="304"/>
      <c r="V271" s="398"/>
      <c r="W271" s="398"/>
      <c r="X271" s="398"/>
      <c r="Y271" s="391"/>
      <c r="AA271" s="327"/>
      <c r="AB271" s="398"/>
      <c r="AC271" s="398"/>
      <c r="AD271" s="391"/>
    </row>
    <row r="272" spans="1:30" s="303" customFormat="1" hidden="1">
      <c r="A272" s="277"/>
      <c r="B272" s="278" t="s">
        <v>36</v>
      </c>
      <c r="C272" s="278"/>
      <c r="D272" s="278"/>
      <c r="E272" s="279"/>
      <c r="F272" s="233">
        <v>7500000</v>
      </c>
      <c r="G272" s="304"/>
      <c r="H272" s="304"/>
      <c r="I272" s="301"/>
      <c r="J272" s="304"/>
      <c r="K272" s="487"/>
      <c r="L272" s="487"/>
      <c r="M272" s="487"/>
      <c r="N272" s="304"/>
      <c r="O272" s="803"/>
      <c r="P272" s="803"/>
      <c r="Q272" s="305"/>
      <c r="R272" s="305"/>
      <c r="S272" s="304"/>
      <c r="V272" s="398"/>
      <c r="W272" s="398"/>
      <c r="X272" s="398"/>
      <c r="Y272" s="391">
        <v>7500000</v>
      </c>
      <c r="AA272" s="327"/>
      <c r="AB272" s="398"/>
      <c r="AC272" s="398"/>
      <c r="AD272" s="391">
        <v>1</v>
      </c>
    </row>
    <row r="273" spans="1:30" s="303" customFormat="1" hidden="1">
      <c r="A273" s="277"/>
      <c r="B273" s="278" t="s">
        <v>37</v>
      </c>
      <c r="C273" s="278"/>
      <c r="D273" s="278"/>
      <c r="E273" s="279"/>
      <c r="F273" s="233">
        <v>29319500</v>
      </c>
      <c r="G273" s="304"/>
      <c r="H273" s="304"/>
      <c r="I273" s="301"/>
      <c r="J273" s="304"/>
      <c r="K273" s="487"/>
      <c r="L273" s="487"/>
      <c r="M273" s="487"/>
      <c r="N273" s="304"/>
      <c r="O273" s="803"/>
      <c r="P273" s="803"/>
      <c r="Q273" s="305"/>
      <c r="R273" s="305"/>
      <c r="S273" s="304"/>
      <c r="V273" s="398"/>
      <c r="W273" s="398"/>
      <c r="X273" s="398"/>
      <c r="Y273" s="391">
        <v>29319500</v>
      </c>
      <c r="AA273" s="327"/>
      <c r="AB273" s="398"/>
      <c r="AC273" s="398"/>
      <c r="AD273" s="391">
        <v>1</v>
      </c>
    </row>
    <row r="274" spans="1:30" s="303" customFormat="1" hidden="1">
      <c r="A274" s="277"/>
      <c r="B274" s="278"/>
      <c r="C274" s="278"/>
      <c r="D274" s="278"/>
      <c r="E274" s="279"/>
      <c r="F274" s="233"/>
      <c r="G274" s="304"/>
      <c r="H274" s="304"/>
      <c r="I274" s="301"/>
      <c r="J274" s="304"/>
      <c r="K274" s="487"/>
      <c r="L274" s="487"/>
      <c r="M274" s="487"/>
      <c r="N274" s="304"/>
      <c r="O274" s="803"/>
      <c r="P274" s="803"/>
      <c r="Q274" s="305"/>
      <c r="R274" s="305"/>
      <c r="S274" s="304"/>
      <c r="V274" s="398"/>
      <c r="W274" s="398"/>
      <c r="X274" s="398"/>
      <c r="Y274" s="391"/>
      <c r="AA274" s="327"/>
      <c r="AB274" s="398"/>
      <c r="AC274" s="398"/>
      <c r="AD274" s="391"/>
    </row>
    <row r="275" spans="1:30" s="303" customFormat="1" hidden="1">
      <c r="A275" s="277" t="s">
        <v>311</v>
      </c>
      <c r="B275" s="278"/>
      <c r="C275" s="278"/>
      <c r="D275" s="278"/>
      <c r="E275" s="279"/>
      <c r="F275" s="233"/>
      <c r="G275" s="304"/>
      <c r="H275" s="304"/>
      <c r="I275" s="301"/>
      <c r="J275" s="304"/>
      <c r="K275" s="487"/>
      <c r="L275" s="487"/>
      <c r="M275" s="487"/>
      <c r="N275" s="304"/>
      <c r="O275" s="803"/>
      <c r="P275" s="803"/>
      <c r="Q275" s="305"/>
      <c r="R275" s="305"/>
      <c r="S275" s="304"/>
      <c r="V275" s="398"/>
      <c r="W275" s="398"/>
      <c r="X275" s="398"/>
      <c r="Y275" s="391"/>
      <c r="AA275" s="327"/>
      <c r="AB275" s="398"/>
      <c r="AC275" s="398"/>
      <c r="AD275" s="391"/>
    </row>
    <row r="276" spans="1:30" s="303" customFormat="1" hidden="1">
      <c r="A276" s="277"/>
      <c r="B276" s="278" t="s">
        <v>36</v>
      </c>
      <c r="C276" s="278"/>
      <c r="D276" s="278"/>
      <c r="E276" s="279"/>
      <c r="F276" s="233">
        <v>4500000</v>
      </c>
      <c r="G276" s="304"/>
      <c r="H276" s="304"/>
      <c r="I276" s="301"/>
      <c r="J276" s="304"/>
      <c r="K276" s="487"/>
      <c r="L276" s="487"/>
      <c r="M276" s="487"/>
      <c r="N276" s="304"/>
      <c r="O276" s="803"/>
      <c r="P276" s="803"/>
      <c r="Q276" s="305"/>
      <c r="R276" s="305"/>
      <c r="S276" s="304"/>
      <c r="V276" s="398"/>
      <c r="W276" s="398"/>
      <c r="X276" s="398"/>
      <c r="Y276" s="391">
        <v>4500000</v>
      </c>
      <c r="AA276" s="327"/>
      <c r="AB276" s="398"/>
      <c r="AC276" s="398"/>
      <c r="AD276" s="391">
        <v>1</v>
      </c>
    </row>
    <row r="277" spans="1:30" s="303" customFormat="1" hidden="1">
      <c r="A277" s="277"/>
      <c r="B277" s="278" t="s">
        <v>37</v>
      </c>
      <c r="C277" s="278"/>
      <c r="D277" s="278"/>
      <c r="E277" s="279"/>
      <c r="F277" s="233">
        <v>30560000</v>
      </c>
      <c r="G277" s="304"/>
      <c r="H277" s="304"/>
      <c r="I277" s="301"/>
      <c r="J277" s="304"/>
      <c r="K277" s="487"/>
      <c r="L277" s="487"/>
      <c r="M277" s="487"/>
      <c r="N277" s="304"/>
      <c r="O277" s="803"/>
      <c r="P277" s="803"/>
      <c r="Q277" s="305"/>
      <c r="R277" s="305"/>
      <c r="S277" s="304"/>
      <c r="V277" s="398"/>
      <c r="W277" s="398"/>
      <c r="X277" s="398"/>
      <c r="Y277" s="391">
        <v>30560000</v>
      </c>
      <c r="AA277" s="327"/>
      <c r="AB277" s="398"/>
      <c r="AC277" s="398"/>
      <c r="AD277" s="391">
        <v>1</v>
      </c>
    </row>
    <row r="278" spans="1:30" s="303" customFormat="1" hidden="1">
      <c r="A278" s="277"/>
      <c r="B278" s="278"/>
      <c r="C278" s="278"/>
      <c r="D278" s="278"/>
      <c r="E278" s="279"/>
      <c r="F278" s="233"/>
      <c r="G278" s="304"/>
      <c r="H278" s="304"/>
      <c r="I278" s="301"/>
      <c r="J278" s="304"/>
      <c r="K278" s="487"/>
      <c r="L278" s="487"/>
      <c r="M278" s="487"/>
      <c r="N278" s="304"/>
      <c r="O278" s="803"/>
      <c r="P278" s="803"/>
      <c r="Q278" s="305"/>
      <c r="R278" s="305"/>
      <c r="S278" s="304"/>
      <c r="V278" s="398"/>
      <c r="W278" s="398"/>
      <c r="X278" s="398"/>
      <c r="Y278" s="391"/>
      <c r="AA278" s="327"/>
      <c r="AB278" s="398"/>
      <c r="AC278" s="398"/>
      <c r="AD278" s="391"/>
    </row>
    <row r="279" spans="1:30" s="303" customFormat="1" hidden="1">
      <c r="A279" s="277" t="s">
        <v>312</v>
      </c>
      <c r="B279" s="278"/>
      <c r="C279" s="278"/>
      <c r="D279" s="278"/>
      <c r="E279" s="279"/>
      <c r="F279" s="233"/>
      <c r="G279" s="304"/>
      <c r="H279" s="304"/>
      <c r="I279" s="301"/>
      <c r="J279" s="304"/>
      <c r="K279" s="487"/>
      <c r="L279" s="487"/>
      <c r="M279" s="487"/>
      <c r="N279" s="304"/>
      <c r="O279" s="803"/>
      <c r="P279" s="803"/>
      <c r="Q279" s="305"/>
      <c r="R279" s="305"/>
      <c r="S279" s="304"/>
      <c r="V279" s="398"/>
      <c r="W279" s="398"/>
      <c r="X279" s="398"/>
      <c r="Y279" s="391"/>
      <c r="AA279" s="327"/>
      <c r="AB279" s="398"/>
      <c r="AC279" s="398"/>
      <c r="AD279" s="391"/>
    </row>
    <row r="280" spans="1:30" s="303" customFormat="1" hidden="1">
      <c r="A280" s="277"/>
      <c r="B280" s="278" t="s">
        <v>36</v>
      </c>
      <c r="C280" s="278"/>
      <c r="D280" s="278"/>
      <c r="E280" s="279"/>
      <c r="F280" s="233">
        <v>17000000</v>
      </c>
      <c r="G280" s="304"/>
      <c r="H280" s="304"/>
      <c r="I280" s="301"/>
      <c r="J280" s="304"/>
      <c r="K280" s="487"/>
      <c r="L280" s="487"/>
      <c r="M280" s="487"/>
      <c r="N280" s="304"/>
      <c r="O280" s="803"/>
      <c r="P280" s="803"/>
      <c r="Q280" s="305"/>
      <c r="R280" s="305"/>
      <c r="S280" s="304"/>
      <c r="V280" s="398"/>
      <c r="W280" s="398"/>
      <c r="X280" s="398"/>
      <c r="Y280" s="391">
        <v>17000000</v>
      </c>
      <c r="AA280" s="327"/>
      <c r="AB280" s="398"/>
      <c r="AC280" s="398"/>
      <c r="AD280" s="391">
        <v>1</v>
      </c>
    </row>
    <row r="281" spans="1:30" s="303" customFormat="1" hidden="1">
      <c r="A281" s="277"/>
      <c r="B281" s="278" t="s">
        <v>37</v>
      </c>
      <c r="C281" s="278"/>
      <c r="D281" s="278"/>
      <c r="E281" s="279"/>
      <c r="F281" s="233">
        <v>29920000</v>
      </c>
      <c r="G281" s="304"/>
      <c r="H281" s="304"/>
      <c r="I281" s="301"/>
      <c r="J281" s="304"/>
      <c r="K281" s="487"/>
      <c r="L281" s="487"/>
      <c r="M281" s="487"/>
      <c r="N281" s="304"/>
      <c r="O281" s="803"/>
      <c r="P281" s="803"/>
      <c r="Q281" s="305"/>
      <c r="R281" s="305"/>
      <c r="S281" s="304"/>
      <c r="V281" s="398"/>
      <c r="W281" s="398"/>
      <c r="X281" s="398"/>
      <c r="Y281" s="391">
        <v>29920000</v>
      </c>
      <c r="AA281" s="327"/>
      <c r="AB281" s="398"/>
      <c r="AC281" s="398"/>
      <c r="AD281" s="391">
        <v>1</v>
      </c>
    </row>
    <row r="282" spans="1:30" s="303" customFormat="1" hidden="1">
      <c r="A282" s="277"/>
      <c r="B282" s="278"/>
      <c r="C282" s="278"/>
      <c r="D282" s="278"/>
      <c r="E282" s="279"/>
      <c r="F282" s="233"/>
      <c r="G282" s="304"/>
      <c r="H282" s="304"/>
      <c r="I282" s="301"/>
      <c r="J282" s="304"/>
      <c r="K282" s="487"/>
      <c r="L282" s="487"/>
      <c r="M282" s="487"/>
      <c r="N282" s="304"/>
      <c r="O282" s="803"/>
      <c r="P282" s="803"/>
      <c r="Q282" s="305"/>
      <c r="R282" s="305"/>
      <c r="S282" s="304"/>
      <c r="V282" s="398"/>
      <c r="W282" s="398"/>
      <c r="X282" s="398"/>
      <c r="Y282" s="391"/>
      <c r="AA282" s="327"/>
      <c r="AB282" s="398"/>
      <c r="AC282" s="398"/>
      <c r="AD282" s="391"/>
    </row>
    <row r="283" spans="1:30" s="303" customFormat="1" hidden="1">
      <c r="A283" s="277" t="s">
        <v>313</v>
      </c>
      <c r="B283" s="278"/>
      <c r="C283" s="278"/>
      <c r="D283" s="278"/>
      <c r="E283" s="279"/>
      <c r="F283" s="233"/>
      <c r="G283" s="304"/>
      <c r="H283" s="304"/>
      <c r="I283" s="301"/>
      <c r="J283" s="304"/>
      <c r="K283" s="487"/>
      <c r="L283" s="487"/>
      <c r="M283" s="487"/>
      <c r="N283" s="304"/>
      <c r="O283" s="803"/>
      <c r="P283" s="803"/>
      <c r="Q283" s="305"/>
      <c r="R283" s="305"/>
      <c r="S283" s="304"/>
      <c r="V283" s="398"/>
      <c r="W283" s="398"/>
      <c r="X283" s="398"/>
      <c r="Y283" s="391"/>
      <c r="AA283" s="327"/>
      <c r="AB283" s="398"/>
      <c r="AC283" s="398"/>
      <c r="AD283" s="391"/>
    </row>
    <row r="284" spans="1:30" s="303" customFormat="1" hidden="1">
      <c r="A284" s="277"/>
      <c r="B284" s="278" t="s">
        <v>36</v>
      </c>
      <c r="C284" s="278"/>
      <c r="D284" s="278"/>
      <c r="E284" s="279"/>
      <c r="F284" s="233">
        <v>15000000</v>
      </c>
      <c r="G284" s="304"/>
      <c r="H284" s="304"/>
      <c r="I284" s="301"/>
      <c r="J284" s="304"/>
      <c r="K284" s="487"/>
      <c r="L284" s="487"/>
      <c r="M284" s="487"/>
      <c r="N284" s="304"/>
      <c r="O284" s="803"/>
      <c r="P284" s="803"/>
      <c r="Q284" s="305"/>
      <c r="R284" s="305"/>
      <c r="S284" s="304"/>
      <c r="V284" s="398"/>
      <c r="W284" s="398"/>
      <c r="X284" s="398"/>
      <c r="Y284" s="391">
        <v>15000000</v>
      </c>
      <c r="AA284" s="327"/>
      <c r="AB284" s="398"/>
      <c r="AC284" s="398"/>
      <c r="AD284" s="391">
        <v>1</v>
      </c>
    </row>
    <row r="285" spans="1:30" s="303" customFormat="1" hidden="1">
      <c r="A285" s="277"/>
      <c r="B285" s="278" t="s">
        <v>37</v>
      </c>
      <c r="C285" s="278"/>
      <c r="D285" s="278"/>
      <c r="E285" s="279"/>
      <c r="F285" s="233">
        <v>18240000</v>
      </c>
      <c r="G285" s="304"/>
      <c r="H285" s="304"/>
      <c r="I285" s="301"/>
      <c r="J285" s="304"/>
      <c r="K285" s="487"/>
      <c r="L285" s="487"/>
      <c r="M285" s="487"/>
      <c r="N285" s="304"/>
      <c r="O285" s="803"/>
      <c r="P285" s="803"/>
      <c r="Q285" s="305"/>
      <c r="R285" s="305"/>
      <c r="S285" s="304"/>
      <c r="V285" s="398"/>
      <c r="W285" s="398"/>
      <c r="X285" s="398"/>
      <c r="Y285" s="391">
        <v>18240000</v>
      </c>
      <c r="AA285" s="327"/>
      <c r="AB285" s="398"/>
      <c r="AC285" s="398"/>
      <c r="AD285" s="391">
        <v>1</v>
      </c>
    </row>
    <row r="286" spans="1:30" s="303" customFormat="1" hidden="1">
      <c r="A286" s="277"/>
      <c r="B286" s="278"/>
      <c r="C286" s="278"/>
      <c r="D286" s="278"/>
      <c r="E286" s="279"/>
      <c r="F286" s="233"/>
      <c r="G286" s="304"/>
      <c r="H286" s="304"/>
      <c r="I286" s="301"/>
      <c r="J286" s="304"/>
      <c r="K286" s="487"/>
      <c r="L286" s="487"/>
      <c r="M286" s="487"/>
      <c r="N286" s="304"/>
      <c r="O286" s="803"/>
      <c r="P286" s="803"/>
      <c r="Q286" s="305"/>
      <c r="R286" s="305"/>
      <c r="S286" s="304"/>
      <c r="V286" s="398"/>
      <c r="W286" s="398"/>
      <c r="X286" s="398"/>
      <c r="Y286" s="391"/>
      <c r="AA286" s="327"/>
      <c r="AB286" s="398"/>
      <c r="AC286" s="398"/>
      <c r="AD286" s="391"/>
    </row>
    <row r="287" spans="1:30" s="303" customFormat="1" hidden="1">
      <c r="A287" s="277" t="s">
        <v>314</v>
      </c>
      <c r="B287" s="278"/>
      <c r="C287" s="278"/>
      <c r="D287" s="278"/>
      <c r="E287" s="279"/>
      <c r="F287" s="233"/>
      <c r="G287" s="304"/>
      <c r="H287" s="304"/>
      <c r="I287" s="301"/>
      <c r="J287" s="304"/>
      <c r="K287" s="487"/>
      <c r="L287" s="487"/>
      <c r="M287" s="487"/>
      <c r="N287" s="304"/>
      <c r="O287" s="803"/>
      <c r="P287" s="803"/>
      <c r="Q287" s="305"/>
      <c r="R287" s="305"/>
      <c r="S287" s="304"/>
      <c r="V287" s="398"/>
      <c r="W287" s="398"/>
      <c r="X287" s="398"/>
      <c r="Y287" s="391"/>
      <c r="AA287" s="327"/>
      <c r="AB287" s="398"/>
      <c r="AC287" s="398"/>
      <c r="AD287" s="391"/>
    </row>
    <row r="288" spans="1:30" s="303" customFormat="1" hidden="1">
      <c r="A288" s="277"/>
      <c r="B288" s="278" t="s">
        <v>36</v>
      </c>
      <c r="C288" s="278"/>
      <c r="D288" s="278"/>
      <c r="E288" s="279"/>
      <c r="F288" s="233">
        <v>9100000</v>
      </c>
      <c r="G288" s="304"/>
      <c r="H288" s="304"/>
      <c r="I288" s="301"/>
      <c r="J288" s="304"/>
      <c r="K288" s="487"/>
      <c r="L288" s="487"/>
      <c r="M288" s="487"/>
      <c r="N288" s="304"/>
      <c r="O288" s="803"/>
      <c r="P288" s="803"/>
      <c r="Q288" s="305"/>
      <c r="R288" s="305"/>
      <c r="S288" s="304"/>
      <c r="V288" s="398"/>
      <c r="W288" s="398"/>
      <c r="X288" s="398"/>
      <c r="Y288" s="391">
        <v>9100000</v>
      </c>
      <c r="AA288" s="327"/>
      <c r="AB288" s="398"/>
      <c r="AC288" s="398"/>
      <c r="AD288" s="391">
        <v>1</v>
      </c>
    </row>
    <row r="289" spans="1:30" s="303" customFormat="1" hidden="1">
      <c r="A289" s="277"/>
      <c r="B289" s="278" t="s">
        <v>37</v>
      </c>
      <c r="C289" s="278"/>
      <c r="D289" s="278"/>
      <c r="E289" s="279"/>
      <c r="F289" s="233">
        <v>14480000</v>
      </c>
      <c r="G289" s="304"/>
      <c r="H289" s="304"/>
      <c r="I289" s="301"/>
      <c r="J289" s="304"/>
      <c r="K289" s="487"/>
      <c r="L289" s="487"/>
      <c r="M289" s="487"/>
      <c r="N289" s="304"/>
      <c r="O289" s="803"/>
      <c r="P289" s="803"/>
      <c r="Q289" s="305"/>
      <c r="R289" s="305"/>
      <c r="S289" s="304"/>
      <c r="V289" s="398"/>
      <c r="W289" s="398"/>
      <c r="X289" s="398"/>
      <c r="Y289" s="391">
        <v>14480000</v>
      </c>
      <c r="AA289" s="327"/>
      <c r="AB289" s="398"/>
      <c r="AC289" s="398"/>
      <c r="AD289" s="391">
        <v>1</v>
      </c>
    </row>
    <row r="290" spans="1:30" s="303" customFormat="1" hidden="1">
      <c r="A290" s="277"/>
      <c r="B290" s="278"/>
      <c r="C290" s="278"/>
      <c r="D290" s="278"/>
      <c r="E290" s="279"/>
      <c r="F290" s="233"/>
      <c r="G290" s="304"/>
      <c r="H290" s="304"/>
      <c r="I290" s="301"/>
      <c r="J290" s="304"/>
      <c r="K290" s="487"/>
      <c r="L290" s="487"/>
      <c r="M290" s="487"/>
      <c r="N290" s="304"/>
      <c r="O290" s="803"/>
      <c r="P290" s="803"/>
      <c r="Q290" s="305"/>
      <c r="R290" s="305"/>
      <c r="S290" s="304"/>
      <c r="V290" s="398"/>
      <c r="W290" s="398"/>
      <c r="X290" s="398"/>
      <c r="Y290" s="391"/>
      <c r="AA290" s="327"/>
      <c r="AB290" s="398"/>
      <c r="AC290" s="398"/>
      <c r="AD290" s="391"/>
    </row>
    <row r="291" spans="1:30" s="303" customFormat="1" hidden="1">
      <c r="A291" s="277" t="s">
        <v>315</v>
      </c>
      <c r="B291" s="278"/>
      <c r="C291" s="278"/>
      <c r="D291" s="278"/>
      <c r="E291" s="279"/>
      <c r="F291" s="233"/>
      <c r="G291" s="304"/>
      <c r="H291" s="304"/>
      <c r="I291" s="301"/>
      <c r="J291" s="304"/>
      <c r="K291" s="487"/>
      <c r="L291" s="487"/>
      <c r="M291" s="487"/>
      <c r="N291" s="304"/>
      <c r="O291" s="803"/>
      <c r="P291" s="803"/>
      <c r="Q291" s="305"/>
      <c r="R291" s="305"/>
      <c r="S291" s="304"/>
      <c r="V291" s="398"/>
      <c r="W291" s="398"/>
      <c r="X291" s="398"/>
      <c r="Y291" s="391"/>
      <c r="AA291" s="327"/>
      <c r="AB291" s="398"/>
      <c r="AC291" s="398"/>
      <c r="AD291" s="391"/>
    </row>
    <row r="292" spans="1:30" s="303" customFormat="1" hidden="1">
      <c r="A292" s="277"/>
      <c r="B292" s="278" t="s">
        <v>36</v>
      </c>
      <c r="C292" s="278"/>
      <c r="D292" s="278"/>
      <c r="E292" s="279"/>
      <c r="F292" s="233"/>
      <c r="G292" s="304"/>
      <c r="H292" s="304"/>
      <c r="I292" s="301"/>
      <c r="J292" s="304"/>
      <c r="K292" s="487"/>
      <c r="L292" s="487"/>
      <c r="M292" s="487"/>
      <c r="N292" s="304"/>
      <c r="O292" s="803"/>
      <c r="P292" s="803"/>
      <c r="Q292" s="305"/>
      <c r="R292" s="305"/>
      <c r="S292" s="304"/>
      <c r="V292" s="398"/>
      <c r="W292" s="398"/>
      <c r="X292" s="398"/>
      <c r="Y292" s="391"/>
      <c r="AA292" s="327"/>
      <c r="AB292" s="398"/>
      <c r="AC292" s="398"/>
      <c r="AD292" s="391"/>
    </row>
    <row r="293" spans="1:30" s="303" customFormat="1" hidden="1">
      <c r="A293" s="277"/>
      <c r="B293" s="278" t="s">
        <v>37</v>
      </c>
      <c r="C293" s="278"/>
      <c r="D293" s="278"/>
      <c r="E293" s="279"/>
      <c r="F293" s="233">
        <v>13920000</v>
      </c>
      <c r="G293" s="304"/>
      <c r="H293" s="304"/>
      <c r="I293" s="301"/>
      <c r="J293" s="304"/>
      <c r="K293" s="487"/>
      <c r="L293" s="487"/>
      <c r="M293" s="487"/>
      <c r="N293" s="304"/>
      <c r="O293" s="803"/>
      <c r="P293" s="803"/>
      <c r="Q293" s="305"/>
      <c r="R293" s="305"/>
      <c r="S293" s="304"/>
      <c r="V293" s="398"/>
      <c r="W293" s="398"/>
      <c r="X293" s="398"/>
      <c r="Y293" s="391">
        <v>13920000</v>
      </c>
      <c r="AA293" s="327"/>
      <c r="AB293" s="398"/>
      <c r="AC293" s="398"/>
      <c r="AD293" s="391">
        <v>1</v>
      </c>
    </row>
    <row r="294" spans="1:30" s="303" customFormat="1" hidden="1">
      <c r="A294" s="277"/>
      <c r="B294" s="278"/>
      <c r="C294" s="278"/>
      <c r="D294" s="278"/>
      <c r="E294" s="279"/>
      <c r="F294" s="233"/>
      <c r="G294" s="304"/>
      <c r="H294" s="304"/>
      <c r="I294" s="301"/>
      <c r="J294" s="304"/>
      <c r="K294" s="487"/>
      <c r="L294" s="487"/>
      <c r="M294" s="487"/>
      <c r="N294" s="304"/>
      <c r="O294" s="803"/>
      <c r="P294" s="803"/>
      <c r="Q294" s="305"/>
      <c r="R294" s="305"/>
      <c r="S294" s="304"/>
      <c r="V294" s="398"/>
      <c r="W294" s="398"/>
      <c r="X294" s="398"/>
      <c r="Y294" s="391"/>
      <c r="AA294" s="327"/>
      <c r="AB294" s="398"/>
      <c r="AC294" s="398"/>
      <c r="AD294" s="391"/>
    </row>
    <row r="295" spans="1:30" s="303" customFormat="1" hidden="1">
      <c r="A295" s="277" t="s">
        <v>316</v>
      </c>
      <c r="B295" s="278"/>
      <c r="C295" s="278"/>
      <c r="D295" s="278"/>
      <c r="E295" s="279"/>
      <c r="F295" s="233"/>
      <c r="G295" s="304"/>
      <c r="H295" s="304"/>
      <c r="I295" s="301"/>
      <c r="J295" s="304"/>
      <c r="K295" s="487"/>
      <c r="L295" s="487"/>
      <c r="M295" s="487"/>
      <c r="N295" s="304"/>
      <c r="O295" s="803"/>
      <c r="P295" s="803"/>
      <c r="Q295" s="305"/>
      <c r="R295" s="305"/>
      <c r="S295" s="304"/>
      <c r="V295" s="398"/>
      <c r="W295" s="398"/>
      <c r="X295" s="398"/>
      <c r="Y295" s="391"/>
      <c r="AA295" s="327"/>
      <c r="AB295" s="398"/>
      <c r="AC295" s="398"/>
      <c r="AD295" s="391"/>
    </row>
    <row r="296" spans="1:30" s="303" customFormat="1" hidden="1">
      <c r="A296" s="277"/>
      <c r="B296" s="278" t="s">
        <v>36</v>
      </c>
      <c r="C296" s="278"/>
      <c r="D296" s="278"/>
      <c r="E296" s="279"/>
      <c r="F296" s="233">
        <v>9000000</v>
      </c>
      <c r="G296" s="304"/>
      <c r="H296" s="304"/>
      <c r="I296" s="301"/>
      <c r="J296" s="304"/>
      <c r="K296" s="487"/>
      <c r="L296" s="487"/>
      <c r="M296" s="487"/>
      <c r="N296" s="304"/>
      <c r="O296" s="803"/>
      <c r="P296" s="803"/>
      <c r="Q296" s="305"/>
      <c r="R296" s="305"/>
      <c r="S296" s="304"/>
      <c r="V296" s="398"/>
      <c r="W296" s="398"/>
      <c r="X296" s="398"/>
      <c r="Y296" s="391">
        <v>9000000</v>
      </c>
      <c r="AA296" s="327"/>
      <c r="AB296" s="398"/>
      <c r="AC296" s="398"/>
      <c r="AD296" s="391">
        <v>1</v>
      </c>
    </row>
    <row r="297" spans="1:30" s="303" customFormat="1" hidden="1">
      <c r="A297" s="277"/>
      <c r="B297" s="278" t="s">
        <v>37</v>
      </c>
      <c r="C297" s="278"/>
      <c r="D297" s="278"/>
      <c r="E297" s="279"/>
      <c r="F297" s="233">
        <v>67550000</v>
      </c>
      <c r="G297" s="304"/>
      <c r="H297" s="304"/>
      <c r="I297" s="301"/>
      <c r="J297" s="304"/>
      <c r="K297" s="487"/>
      <c r="L297" s="487"/>
      <c r="M297" s="487"/>
      <c r="N297" s="304"/>
      <c r="O297" s="803"/>
      <c r="P297" s="803"/>
      <c r="Q297" s="305"/>
      <c r="R297" s="305"/>
      <c r="S297" s="304"/>
      <c r="V297" s="398"/>
      <c r="W297" s="398"/>
      <c r="X297" s="398"/>
      <c r="Y297" s="391">
        <v>67550000</v>
      </c>
      <c r="AA297" s="327"/>
      <c r="AB297" s="398"/>
      <c r="AC297" s="398"/>
      <c r="AD297" s="391">
        <v>1</v>
      </c>
    </row>
    <row r="298" spans="1:30" s="303" customFormat="1" hidden="1">
      <c r="A298" s="277"/>
      <c r="B298" s="278"/>
      <c r="C298" s="278"/>
      <c r="D298" s="278"/>
      <c r="E298" s="279"/>
      <c r="F298" s="233"/>
      <c r="G298" s="304"/>
      <c r="H298" s="304"/>
      <c r="I298" s="301"/>
      <c r="J298" s="304"/>
      <c r="K298" s="487"/>
      <c r="L298" s="487"/>
      <c r="M298" s="487"/>
      <c r="N298" s="304"/>
      <c r="O298" s="803"/>
      <c r="P298" s="803"/>
      <c r="Q298" s="305"/>
      <c r="R298" s="305"/>
      <c r="S298" s="304"/>
      <c r="V298" s="398"/>
      <c r="W298" s="398"/>
      <c r="X298" s="398"/>
      <c r="Y298" s="391"/>
      <c r="AA298" s="327"/>
      <c r="AB298" s="398"/>
      <c r="AC298" s="398"/>
      <c r="AD298" s="391"/>
    </row>
    <row r="299" spans="1:30" s="303" customFormat="1" hidden="1">
      <c r="A299" s="277" t="s">
        <v>317</v>
      </c>
      <c r="B299" s="278"/>
      <c r="C299" s="278"/>
      <c r="D299" s="278"/>
      <c r="E299" s="279"/>
      <c r="F299" s="233"/>
      <c r="G299" s="304"/>
      <c r="H299" s="304"/>
      <c r="I299" s="301"/>
      <c r="J299" s="304"/>
      <c r="K299" s="487"/>
      <c r="L299" s="487"/>
      <c r="M299" s="487"/>
      <c r="N299" s="304"/>
      <c r="O299" s="803"/>
      <c r="P299" s="803"/>
      <c r="Q299" s="305"/>
      <c r="R299" s="305"/>
      <c r="S299" s="304"/>
      <c r="V299" s="398"/>
      <c r="W299" s="398"/>
      <c r="X299" s="398"/>
      <c r="Y299" s="391"/>
      <c r="AA299" s="327"/>
      <c r="AB299" s="398"/>
      <c r="AC299" s="398"/>
      <c r="AD299" s="391"/>
    </row>
    <row r="300" spans="1:30" s="303" customFormat="1" hidden="1">
      <c r="A300" s="277"/>
      <c r="B300" s="278" t="s">
        <v>36</v>
      </c>
      <c r="C300" s="278"/>
      <c r="D300" s="278"/>
      <c r="E300" s="279"/>
      <c r="F300" s="233">
        <v>31555000</v>
      </c>
      <c r="G300" s="304"/>
      <c r="H300" s="304"/>
      <c r="I300" s="301"/>
      <c r="J300" s="304"/>
      <c r="K300" s="487"/>
      <c r="L300" s="487"/>
      <c r="M300" s="487"/>
      <c r="N300" s="304"/>
      <c r="O300" s="803"/>
      <c r="P300" s="803"/>
      <c r="Q300" s="305"/>
      <c r="R300" s="305"/>
      <c r="S300" s="304"/>
      <c r="V300" s="398"/>
      <c r="W300" s="398"/>
      <c r="X300" s="398"/>
      <c r="Y300" s="391">
        <v>31555000</v>
      </c>
      <c r="AA300" s="327"/>
      <c r="AB300" s="398"/>
      <c r="AC300" s="398"/>
      <c r="AD300" s="391">
        <v>1</v>
      </c>
    </row>
    <row r="301" spans="1:30" s="303" customFormat="1" hidden="1">
      <c r="A301" s="277"/>
      <c r="B301" s="278" t="s">
        <v>37</v>
      </c>
      <c r="C301" s="278"/>
      <c r="D301" s="278"/>
      <c r="E301" s="279"/>
      <c r="F301" s="233">
        <v>101945000</v>
      </c>
      <c r="G301" s="304"/>
      <c r="H301" s="304"/>
      <c r="I301" s="301"/>
      <c r="J301" s="304"/>
      <c r="K301" s="487"/>
      <c r="L301" s="487"/>
      <c r="M301" s="487"/>
      <c r="N301" s="304"/>
      <c r="O301" s="803"/>
      <c r="P301" s="803"/>
      <c r="Q301" s="305"/>
      <c r="R301" s="305"/>
      <c r="S301" s="304"/>
      <c r="V301" s="398"/>
      <c r="W301" s="398"/>
      <c r="X301" s="398"/>
      <c r="Y301" s="391">
        <v>101945000</v>
      </c>
      <c r="AA301" s="327"/>
      <c r="AB301" s="398"/>
      <c r="AC301" s="398"/>
      <c r="AD301" s="391">
        <v>1</v>
      </c>
    </row>
    <row r="302" spans="1:30" s="303" customFormat="1" hidden="1">
      <c r="A302" s="277"/>
      <c r="B302" s="278"/>
      <c r="C302" s="278"/>
      <c r="D302" s="278"/>
      <c r="E302" s="279"/>
      <c r="F302" s="233"/>
      <c r="G302" s="304"/>
      <c r="H302" s="304"/>
      <c r="I302" s="301"/>
      <c r="J302" s="304"/>
      <c r="K302" s="487"/>
      <c r="L302" s="487"/>
      <c r="M302" s="487"/>
      <c r="N302" s="304"/>
      <c r="O302" s="803"/>
      <c r="P302" s="803"/>
      <c r="Q302" s="305"/>
      <c r="R302" s="305"/>
      <c r="S302" s="304"/>
      <c r="V302" s="398"/>
      <c r="W302" s="398"/>
      <c r="X302" s="398"/>
      <c r="Y302" s="391"/>
      <c r="AA302" s="327"/>
      <c r="AB302" s="398"/>
      <c r="AC302" s="398"/>
      <c r="AD302" s="391"/>
    </row>
    <row r="303" spans="1:30" s="303" customFormat="1" hidden="1">
      <c r="A303" s="277" t="s">
        <v>318</v>
      </c>
      <c r="B303" s="278"/>
      <c r="C303" s="278"/>
      <c r="D303" s="278"/>
      <c r="E303" s="279"/>
      <c r="F303" s="233"/>
      <c r="G303" s="304"/>
      <c r="H303" s="304"/>
      <c r="I303" s="301"/>
      <c r="J303" s="304"/>
      <c r="K303" s="487"/>
      <c r="L303" s="487"/>
      <c r="M303" s="487"/>
      <c r="N303" s="304"/>
      <c r="O303" s="803"/>
      <c r="P303" s="803"/>
      <c r="Q303" s="305"/>
      <c r="R303" s="305"/>
      <c r="S303" s="304"/>
      <c r="V303" s="398"/>
      <c r="W303" s="398"/>
      <c r="X303" s="398"/>
      <c r="Y303" s="391"/>
      <c r="AA303" s="327"/>
      <c r="AB303" s="398"/>
      <c r="AC303" s="398"/>
      <c r="AD303" s="391"/>
    </row>
    <row r="304" spans="1:30" s="303" customFormat="1" hidden="1">
      <c r="A304" s="277"/>
      <c r="B304" s="278" t="s">
        <v>36</v>
      </c>
      <c r="C304" s="278"/>
      <c r="D304" s="278"/>
      <c r="E304" s="279"/>
      <c r="F304" s="233">
        <v>4500000</v>
      </c>
      <c r="G304" s="304"/>
      <c r="H304" s="304"/>
      <c r="I304" s="301"/>
      <c r="J304" s="304"/>
      <c r="K304" s="487"/>
      <c r="L304" s="487"/>
      <c r="M304" s="487"/>
      <c r="N304" s="304"/>
      <c r="O304" s="803"/>
      <c r="P304" s="803"/>
      <c r="Q304" s="305"/>
      <c r="R304" s="305"/>
      <c r="S304" s="304"/>
      <c r="V304" s="398"/>
      <c r="W304" s="398"/>
      <c r="X304" s="398"/>
      <c r="Y304" s="391">
        <v>4500000</v>
      </c>
      <c r="AA304" s="327"/>
      <c r="AB304" s="398"/>
      <c r="AC304" s="398"/>
      <c r="AD304" s="391">
        <v>1</v>
      </c>
    </row>
    <row r="305" spans="1:30" s="303" customFormat="1" hidden="1">
      <c r="A305" s="277"/>
      <c r="B305" s="278" t="s">
        <v>37</v>
      </c>
      <c r="C305" s="278"/>
      <c r="D305" s="278"/>
      <c r="E305" s="279"/>
      <c r="F305" s="233">
        <v>48040000</v>
      </c>
      <c r="G305" s="304"/>
      <c r="H305" s="304"/>
      <c r="I305" s="301"/>
      <c r="J305" s="304"/>
      <c r="K305" s="487"/>
      <c r="L305" s="487"/>
      <c r="M305" s="487"/>
      <c r="N305" s="304"/>
      <c r="O305" s="803"/>
      <c r="P305" s="803"/>
      <c r="Q305" s="305"/>
      <c r="R305" s="305"/>
      <c r="S305" s="304"/>
      <c r="V305" s="398"/>
      <c r="W305" s="398"/>
      <c r="X305" s="398"/>
      <c r="Y305" s="391">
        <v>48040000</v>
      </c>
      <c r="AA305" s="327"/>
      <c r="AB305" s="398"/>
      <c r="AC305" s="398"/>
      <c r="AD305" s="391">
        <v>1</v>
      </c>
    </row>
    <row r="306" spans="1:30" s="303" customFormat="1" hidden="1">
      <c r="A306" s="277"/>
      <c r="B306" s="278"/>
      <c r="C306" s="278"/>
      <c r="D306" s="278"/>
      <c r="E306" s="279"/>
      <c r="F306" s="233"/>
      <c r="G306" s="304"/>
      <c r="H306" s="304"/>
      <c r="I306" s="301"/>
      <c r="J306" s="304"/>
      <c r="K306" s="487"/>
      <c r="L306" s="487"/>
      <c r="M306" s="487"/>
      <c r="N306" s="304"/>
      <c r="O306" s="803"/>
      <c r="P306" s="803"/>
      <c r="Q306" s="305"/>
      <c r="R306" s="305"/>
      <c r="S306" s="304"/>
      <c r="V306" s="398"/>
      <c r="W306" s="398"/>
      <c r="X306" s="398"/>
      <c r="Y306" s="391"/>
      <c r="AA306" s="327"/>
      <c r="AB306" s="398"/>
      <c r="AC306" s="398"/>
      <c r="AD306" s="391"/>
    </row>
    <row r="307" spans="1:30" s="303" customFormat="1" hidden="1">
      <c r="A307" s="277" t="s">
        <v>319</v>
      </c>
      <c r="B307" s="278"/>
      <c r="C307" s="278"/>
      <c r="D307" s="278"/>
      <c r="E307" s="279"/>
      <c r="F307" s="233"/>
      <c r="G307" s="304"/>
      <c r="H307" s="304"/>
      <c r="I307" s="301"/>
      <c r="J307" s="304"/>
      <c r="K307" s="487"/>
      <c r="L307" s="487"/>
      <c r="M307" s="487"/>
      <c r="N307" s="304"/>
      <c r="O307" s="803"/>
      <c r="P307" s="803"/>
      <c r="Q307" s="305"/>
      <c r="R307" s="305"/>
      <c r="S307" s="304"/>
      <c r="V307" s="398"/>
      <c r="W307" s="398"/>
      <c r="X307" s="398"/>
      <c r="Y307" s="391"/>
      <c r="AA307" s="327"/>
      <c r="AB307" s="398"/>
      <c r="AC307" s="398"/>
      <c r="AD307" s="391"/>
    </row>
    <row r="308" spans="1:30" s="303" customFormat="1" hidden="1">
      <c r="A308" s="277"/>
      <c r="B308" s="278" t="s">
        <v>36</v>
      </c>
      <c r="C308" s="278"/>
      <c r="D308" s="278"/>
      <c r="E308" s="279"/>
      <c r="F308" s="233">
        <v>83600000</v>
      </c>
      <c r="G308" s="304"/>
      <c r="H308" s="304"/>
      <c r="I308" s="301"/>
      <c r="J308" s="304"/>
      <c r="K308" s="487"/>
      <c r="L308" s="487"/>
      <c r="M308" s="487"/>
      <c r="N308" s="304"/>
      <c r="O308" s="803"/>
      <c r="P308" s="803"/>
      <c r="Q308" s="305"/>
      <c r="R308" s="305"/>
      <c r="S308" s="304"/>
      <c r="V308" s="398"/>
      <c r="W308" s="398"/>
      <c r="X308" s="398"/>
      <c r="Y308" s="391">
        <v>83600000</v>
      </c>
      <c r="AA308" s="327"/>
      <c r="AB308" s="398"/>
      <c r="AC308" s="398"/>
      <c r="AD308" s="391">
        <v>1</v>
      </c>
    </row>
    <row r="309" spans="1:30" s="303" customFormat="1" hidden="1">
      <c r="A309" s="277"/>
      <c r="B309" s="278" t="s">
        <v>37</v>
      </c>
      <c r="C309" s="278"/>
      <c r="D309" s="278"/>
      <c r="E309" s="279"/>
      <c r="F309" s="233">
        <v>98942000</v>
      </c>
      <c r="G309" s="304"/>
      <c r="H309" s="304"/>
      <c r="I309" s="301"/>
      <c r="J309" s="304"/>
      <c r="K309" s="487"/>
      <c r="L309" s="487"/>
      <c r="M309" s="487"/>
      <c r="N309" s="304"/>
      <c r="O309" s="803"/>
      <c r="P309" s="803"/>
      <c r="Q309" s="305"/>
      <c r="R309" s="305"/>
      <c r="S309" s="304"/>
      <c r="V309" s="398"/>
      <c r="W309" s="398"/>
      <c r="X309" s="398"/>
      <c r="Y309" s="391">
        <v>98942000</v>
      </c>
      <c r="AA309" s="327"/>
      <c r="AB309" s="398"/>
      <c r="AC309" s="398"/>
      <c r="AD309" s="391">
        <v>1</v>
      </c>
    </row>
    <row r="310" spans="1:30" s="303" customFormat="1" hidden="1">
      <c r="A310" s="277"/>
      <c r="B310" s="278"/>
      <c r="C310" s="278"/>
      <c r="D310" s="278"/>
      <c r="E310" s="279"/>
      <c r="F310" s="233"/>
      <c r="G310" s="304"/>
      <c r="H310" s="304"/>
      <c r="I310" s="301"/>
      <c r="J310" s="304"/>
      <c r="K310" s="487"/>
      <c r="L310" s="487"/>
      <c r="M310" s="487"/>
      <c r="N310" s="304"/>
      <c r="O310" s="803"/>
      <c r="P310" s="803"/>
      <c r="Q310" s="305"/>
      <c r="R310" s="305"/>
      <c r="S310" s="304"/>
      <c r="V310" s="398"/>
      <c r="W310" s="398"/>
      <c r="X310" s="398"/>
      <c r="Y310" s="391"/>
      <c r="AA310" s="327"/>
      <c r="AB310" s="398"/>
      <c r="AC310" s="398"/>
      <c r="AD310" s="391"/>
    </row>
    <row r="311" spans="1:30" s="303" customFormat="1" hidden="1">
      <c r="A311" s="277" t="s">
        <v>320</v>
      </c>
      <c r="B311" s="278"/>
      <c r="C311" s="278"/>
      <c r="D311" s="278"/>
      <c r="E311" s="279"/>
      <c r="F311" s="233"/>
      <c r="G311" s="304"/>
      <c r="H311" s="304"/>
      <c r="I311" s="301"/>
      <c r="J311" s="304"/>
      <c r="K311" s="487"/>
      <c r="L311" s="487"/>
      <c r="M311" s="487"/>
      <c r="N311" s="304"/>
      <c r="O311" s="803"/>
      <c r="P311" s="803"/>
      <c r="Q311" s="305"/>
      <c r="R311" s="305"/>
      <c r="S311" s="304"/>
      <c r="V311" s="398"/>
      <c r="W311" s="398"/>
      <c r="X311" s="398"/>
      <c r="Y311" s="391"/>
      <c r="AA311" s="327"/>
      <c r="AB311" s="398"/>
      <c r="AC311" s="398"/>
      <c r="AD311" s="391"/>
    </row>
    <row r="312" spans="1:30" s="303" customFormat="1" hidden="1">
      <c r="A312" s="277"/>
      <c r="B312" s="278" t="s">
        <v>36</v>
      </c>
      <c r="C312" s="278"/>
      <c r="D312" s="278"/>
      <c r="E312" s="279"/>
      <c r="F312" s="233">
        <v>12000000</v>
      </c>
      <c r="G312" s="304"/>
      <c r="H312" s="304"/>
      <c r="I312" s="301"/>
      <c r="J312" s="304"/>
      <c r="K312" s="487"/>
      <c r="L312" s="487"/>
      <c r="M312" s="487"/>
      <c r="N312" s="304"/>
      <c r="O312" s="803"/>
      <c r="P312" s="803"/>
      <c r="Q312" s="305"/>
      <c r="R312" s="305"/>
      <c r="S312" s="304"/>
      <c r="V312" s="398"/>
      <c r="W312" s="398"/>
      <c r="X312" s="398"/>
      <c r="Y312" s="391">
        <v>12000000</v>
      </c>
      <c r="AA312" s="327"/>
      <c r="AB312" s="398"/>
      <c r="AC312" s="398"/>
      <c r="AD312" s="391">
        <v>1</v>
      </c>
    </row>
    <row r="313" spans="1:30" s="303" customFormat="1" hidden="1">
      <c r="A313" s="277"/>
      <c r="B313" s="278" t="s">
        <v>37</v>
      </c>
      <c r="C313" s="278"/>
      <c r="D313" s="278"/>
      <c r="E313" s="279"/>
      <c r="F313" s="233">
        <v>45650000</v>
      </c>
      <c r="G313" s="304"/>
      <c r="H313" s="304"/>
      <c r="I313" s="301"/>
      <c r="J313" s="304"/>
      <c r="K313" s="487"/>
      <c r="L313" s="487"/>
      <c r="M313" s="487"/>
      <c r="N313" s="304"/>
      <c r="O313" s="803"/>
      <c r="P313" s="803"/>
      <c r="Q313" s="305"/>
      <c r="R313" s="305"/>
      <c r="S313" s="304"/>
      <c r="V313" s="398"/>
      <c r="W313" s="398"/>
      <c r="X313" s="398"/>
      <c r="Y313" s="391">
        <v>45650000</v>
      </c>
      <c r="AA313" s="327"/>
      <c r="AB313" s="398"/>
      <c r="AC313" s="398"/>
      <c r="AD313" s="391">
        <v>1</v>
      </c>
    </row>
    <row r="314" spans="1:30" s="303" customFormat="1" hidden="1">
      <c r="A314" s="277"/>
      <c r="B314" s="278"/>
      <c r="C314" s="278"/>
      <c r="D314" s="278"/>
      <c r="E314" s="279"/>
      <c r="F314" s="233"/>
      <c r="G314" s="304"/>
      <c r="H314" s="304"/>
      <c r="I314" s="301"/>
      <c r="J314" s="304"/>
      <c r="K314" s="487"/>
      <c r="L314" s="487"/>
      <c r="M314" s="487"/>
      <c r="N314" s="304"/>
      <c r="O314" s="803"/>
      <c r="P314" s="803"/>
      <c r="Q314" s="305"/>
      <c r="R314" s="305"/>
      <c r="S314" s="304"/>
      <c r="V314" s="398"/>
      <c r="W314" s="398"/>
      <c r="X314" s="398"/>
      <c r="Y314" s="391"/>
      <c r="AA314" s="327"/>
      <c r="AB314" s="398"/>
      <c r="AC314" s="398"/>
      <c r="AD314" s="391"/>
    </row>
    <row r="315" spans="1:30" s="303" customFormat="1" hidden="1">
      <c r="A315" s="277" t="s">
        <v>321</v>
      </c>
      <c r="B315" s="278"/>
      <c r="C315" s="278"/>
      <c r="D315" s="278"/>
      <c r="E315" s="279"/>
      <c r="F315" s="233"/>
      <c r="G315" s="304"/>
      <c r="H315" s="304"/>
      <c r="I315" s="301"/>
      <c r="J315" s="304"/>
      <c r="K315" s="487"/>
      <c r="L315" s="487"/>
      <c r="M315" s="487"/>
      <c r="N315" s="304"/>
      <c r="O315" s="803"/>
      <c r="P315" s="803"/>
      <c r="Q315" s="305"/>
      <c r="R315" s="305"/>
      <c r="S315" s="304"/>
      <c r="V315" s="398"/>
      <c r="W315" s="398"/>
      <c r="X315" s="398"/>
      <c r="Y315" s="391"/>
      <c r="AA315" s="327"/>
      <c r="AB315" s="398"/>
      <c r="AC315" s="398"/>
      <c r="AD315" s="391"/>
    </row>
    <row r="316" spans="1:30" s="303" customFormat="1" hidden="1">
      <c r="A316" s="277"/>
      <c r="B316" s="278" t="s">
        <v>36</v>
      </c>
      <c r="C316" s="278"/>
      <c r="D316" s="278"/>
      <c r="E316" s="279"/>
      <c r="F316" s="233">
        <v>47800000</v>
      </c>
      <c r="G316" s="304"/>
      <c r="H316" s="304"/>
      <c r="I316" s="301"/>
      <c r="J316" s="304"/>
      <c r="K316" s="487"/>
      <c r="L316" s="487"/>
      <c r="M316" s="487"/>
      <c r="N316" s="304"/>
      <c r="O316" s="803"/>
      <c r="P316" s="803"/>
      <c r="Q316" s="305"/>
      <c r="R316" s="305"/>
      <c r="S316" s="304"/>
      <c r="V316" s="398"/>
      <c r="W316" s="398"/>
      <c r="X316" s="398"/>
      <c r="Y316" s="391">
        <v>47800000</v>
      </c>
      <c r="AA316" s="327"/>
      <c r="AB316" s="398"/>
      <c r="AC316" s="398"/>
      <c r="AD316" s="391">
        <v>1</v>
      </c>
    </row>
    <row r="317" spans="1:30" s="303" customFormat="1" hidden="1">
      <c r="A317" s="277"/>
      <c r="B317" s="278" t="s">
        <v>37</v>
      </c>
      <c r="C317" s="278"/>
      <c r="D317" s="278"/>
      <c r="E317" s="279"/>
      <c r="F317" s="233">
        <v>68200000</v>
      </c>
      <c r="G317" s="304"/>
      <c r="H317" s="304"/>
      <c r="I317" s="301"/>
      <c r="J317" s="304"/>
      <c r="K317" s="487"/>
      <c r="L317" s="487"/>
      <c r="M317" s="487"/>
      <c r="N317" s="304"/>
      <c r="O317" s="803"/>
      <c r="P317" s="803"/>
      <c r="Q317" s="305"/>
      <c r="R317" s="305"/>
      <c r="S317" s="304"/>
      <c r="V317" s="398"/>
      <c r="W317" s="398"/>
      <c r="X317" s="398"/>
      <c r="Y317" s="391">
        <v>68200000</v>
      </c>
      <c r="AA317" s="327"/>
      <c r="AB317" s="398"/>
      <c r="AC317" s="398"/>
      <c r="AD317" s="391">
        <v>1</v>
      </c>
    </row>
    <row r="318" spans="1:30" s="303" customFormat="1" hidden="1">
      <c r="A318" s="277"/>
      <c r="B318" s="278"/>
      <c r="C318" s="278"/>
      <c r="D318" s="278"/>
      <c r="E318" s="279"/>
      <c r="F318" s="233"/>
      <c r="G318" s="304"/>
      <c r="H318" s="304"/>
      <c r="I318" s="301"/>
      <c r="J318" s="304"/>
      <c r="K318" s="487"/>
      <c r="L318" s="487"/>
      <c r="M318" s="487"/>
      <c r="N318" s="304"/>
      <c r="O318" s="803"/>
      <c r="P318" s="803"/>
      <c r="Q318" s="305"/>
      <c r="R318" s="305"/>
      <c r="S318" s="304"/>
      <c r="V318" s="398"/>
      <c r="W318" s="398"/>
      <c r="X318" s="398"/>
      <c r="Y318" s="391"/>
      <c r="AA318" s="327"/>
      <c r="AB318" s="398"/>
      <c r="AC318" s="398"/>
      <c r="AD318" s="391"/>
    </row>
    <row r="319" spans="1:30" s="303" customFormat="1" hidden="1">
      <c r="A319" s="277" t="s">
        <v>322</v>
      </c>
      <c r="B319" s="278"/>
      <c r="C319" s="278"/>
      <c r="D319" s="278"/>
      <c r="E319" s="279"/>
      <c r="F319" s="233"/>
      <c r="G319" s="304"/>
      <c r="H319" s="304"/>
      <c r="I319" s="301"/>
      <c r="J319" s="304"/>
      <c r="K319" s="487"/>
      <c r="L319" s="487"/>
      <c r="M319" s="487"/>
      <c r="N319" s="304"/>
      <c r="O319" s="803"/>
      <c r="P319" s="803"/>
      <c r="Q319" s="305"/>
      <c r="R319" s="305"/>
      <c r="S319" s="304"/>
      <c r="V319" s="398"/>
      <c r="W319" s="398"/>
      <c r="X319" s="398"/>
      <c r="Y319" s="391"/>
      <c r="AA319" s="327"/>
      <c r="AB319" s="398"/>
      <c r="AC319" s="398"/>
      <c r="AD319" s="391"/>
    </row>
    <row r="320" spans="1:30" s="303" customFormat="1" hidden="1">
      <c r="A320" s="277"/>
      <c r="B320" s="278" t="s">
        <v>36</v>
      </c>
      <c r="C320" s="278"/>
      <c r="D320" s="278"/>
      <c r="E320" s="279"/>
      <c r="F320" s="233">
        <v>22550000</v>
      </c>
      <c r="G320" s="304"/>
      <c r="H320" s="304"/>
      <c r="I320" s="301"/>
      <c r="J320" s="304"/>
      <c r="K320" s="487"/>
      <c r="L320" s="487"/>
      <c r="M320" s="487"/>
      <c r="N320" s="304"/>
      <c r="O320" s="803"/>
      <c r="P320" s="803"/>
      <c r="Q320" s="305"/>
      <c r="R320" s="305"/>
      <c r="S320" s="304"/>
      <c r="V320" s="398"/>
      <c r="W320" s="398"/>
      <c r="X320" s="398"/>
      <c r="Y320" s="391">
        <v>22550000</v>
      </c>
      <c r="AA320" s="327"/>
      <c r="AB320" s="398"/>
      <c r="AC320" s="398"/>
      <c r="AD320" s="391">
        <v>1</v>
      </c>
    </row>
    <row r="321" spans="1:30" s="303" customFormat="1" hidden="1">
      <c r="A321" s="277"/>
      <c r="B321" s="278" t="s">
        <v>37</v>
      </c>
      <c r="C321" s="278"/>
      <c r="D321" s="278"/>
      <c r="E321" s="279"/>
      <c r="F321" s="233">
        <v>115950000</v>
      </c>
      <c r="G321" s="304"/>
      <c r="H321" s="304"/>
      <c r="I321" s="301"/>
      <c r="J321" s="304"/>
      <c r="K321" s="487"/>
      <c r="L321" s="487"/>
      <c r="M321" s="487"/>
      <c r="N321" s="304"/>
      <c r="O321" s="803"/>
      <c r="P321" s="803"/>
      <c r="Q321" s="305"/>
      <c r="R321" s="305"/>
      <c r="S321" s="304"/>
      <c r="V321" s="398"/>
      <c r="W321" s="398"/>
      <c r="X321" s="398"/>
      <c r="Y321" s="391">
        <v>115950000</v>
      </c>
      <c r="AA321" s="327"/>
      <c r="AB321" s="398"/>
      <c r="AC321" s="398"/>
      <c r="AD321" s="391">
        <v>1</v>
      </c>
    </row>
    <row r="322" spans="1:30" s="303" customFormat="1" hidden="1">
      <c r="A322" s="277"/>
      <c r="B322" s="278"/>
      <c r="C322" s="278"/>
      <c r="D322" s="278"/>
      <c r="E322" s="279"/>
      <c r="F322" s="233"/>
      <c r="G322" s="304"/>
      <c r="H322" s="304"/>
      <c r="I322" s="301"/>
      <c r="J322" s="304"/>
      <c r="K322" s="487"/>
      <c r="L322" s="487"/>
      <c r="M322" s="487"/>
      <c r="N322" s="304"/>
      <c r="O322" s="803"/>
      <c r="P322" s="803"/>
      <c r="Q322" s="305"/>
      <c r="R322" s="305"/>
      <c r="S322" s="304"/>
      <c r="V322" s="398"/>
      <c r="W322" s="398"/>
      <c r="X322" s="398"/>
      <c r="Y322" s="391"/>
      <c r="AA322" s="327"/>
      <c r="AB322" s="398"/>
      <c r="AC322" s="398"/>
      <c r="AD322" s="391"/>
    </row>
    <row r="323" spans="1:30" s="303" customFormat="1" hidden="1">
      <c r="A323" s="277" t="s">
        <v>323</v>
      </c>
      <c r="B323" s="278"/>
      <c r="C323" s="278"/>
      <c r="D323" s="278"/>
      <c r="E323" s="279"/>
      <c r="F323" s="233"/>
      <c r="G323" s="304"/>
      <c r="H323" s="304"/>
      <c r="I323" s="301"/>
      <c r="J323" s="304"/>
      <c r="K323" s="487"/>
      <c r="L323" s="487"/>
      <c r="M323" s="487"/>
      <c r="N323" s="304"/>
      <c r="O323" s="803"/>
      <c r="P323" s="803"/>
      <c r="Q323" s="305"/>
      <c r="R323" s="305"/>
      <c r="S323" s="304"/>
      <c r="V323" s="398"/>
      <c r="W323" s="398"/>
      <c r="X323" s="398"/>
      <c r="Y323" s="391"/>
      <c r="AA323" s="327"/>
      <c r="AB323" s="398"/>
      <c r="AC323" s="398"/>
      <c r="AD323" s="391"/>
    </row>
    <row r="324" spans="1:30" s="303" customFormat="1" hidden="1">
      <c r="A324" s="277"/>
      <c r="B324" s="278" t="s">
        <v>36</v>
      </c>
      <c r="C324" s="278"/>
      <c r="D324" s="278"/>
      <c r="E324" s="279"/>
      <c r="F324" s="233">
        <v>23000000</v>
      </c>
      <c r="G324" s="304"/>
      <c r="H324" s="304"/>
      <c r="I324" s="301"/>
      <c r="J324" s="304"/>
      <c r="K324" s="487"/>
      <c r="L324" s="487"/>
      <c r="M324" s="487"/>
      <c r="N324" s="304"/>
      <c r="O324" s="803"/>
      <c r="P324" s="803"/>
      <c r="Q324" s="305"/>
      <c r="R324" s="305"/>
      <c r="S324" s="304"/>
      <c r="V324" s="398"/>
      <c r="W324" s="398"/>
      <c r="X324" s="398"/>
      <c r="Y324" s="391">
        <v>23000000</v>
      </c>
      <c r="AA324" s="327"/>
      <c r="AB324" s="398"/>
      <c r="AC324" s="398"/>
      <c r="AD324" s="391">
        <v>1</v>
      </c>
    </row>
    <row r="325" spans="1:30" s="303" customFormat="1" hidden="1">
      <c r="A325" s="277"/>
      <c r="B325" s="278" t="s">
        <v>37</v>
      </c>
      <c r="C325" s="278"/>
      <c r="D325" s="278"/>
      <c r="E325" s="279"/>
      <c r="F325" s="233">
        <v>50214000</v>
      </c>
      <c r="G325" s="304"/>
      <c r="H325" s="304"/>
      <c r="I325" s="301"/>
      <c r="J325" s="304"/>
      <c r="K325" s="487"/>
      <c r="L325" s="487"/>
      <c r="M325" s="487"/>
      <c r="N325" s="304"/>
      <c r="O325" s="803"/>
      <c r="P325" s="803"/>
      <c r="Q325" s="305"/>
      <c r="R325" s="305"/>
      <c r="S325" s="304"/>
      <c r="V325" s="398"/>
      <c r="W325" s="398"/>
      <c r="X325" s="398"/>
      <c r="Y325" s="391">
        <v>50214000</v>
      </c>
      <c r="AA325" s="327"/>
      <c r="AB325" s="398"/>
      <c r="AC325" s="398"/>
      <c r="AD325" s="391">
        <v>1</v>
      </c>
    </row>
    <row r="326" spans="1:30" s="303" customFormat="1" hidden="1">
      <c r="A326" s="277"/>
      <c r="B326" s="278"/>
      <c r="C326" s="278"/>
      <c r="D326" s="278"/>
      <c r="E326" s="279"/>
      <c r="F326" s="233"/>
      <c r="G326" s="304"/>
      <c r="H326" s="304"/>
      <c r="I326" s="301"/>
      <c r="J326" s="304"/>
      <c r="K326" s="487"/>
      <c r="L326" s="487"/>
      <c r="M326" s="487"/>
      <c r="N326" s="304"/>
      <c r="O326" s="803"/>
      <c r="P326" s="803"/>
      <c r="Q326" s="305"/>
      <c r="R326" s="305"/>
      <c r="S326" s="304"/>
      <c r="V326" s="398"/>
      <c r="W326" s="398"/>
      <c r="X326" s="398"/>
      <c r="Y326" s="391"/>
      <c r="AA326" s="327"/>
      <c r="AB326" s="398"/>
      <c r="AC326" s="398"/>
      <c r="AD326" s="391"/>
    </row>
    <row r="327" spans="1:30" s="303" customFormat="1" hidden="1">
      <c r="A327" s="277" t="s">
        <v>324</v>
      </c>
      <c r="B327" s="278"/>
      <c r="C327" s="278"/>
      <c r="D327" s="278"/>
      <c r="E327" s="279"/>
      <c r="F327" s="233"/>
      <c r="G327" s="304"/>
      <c r="H327" s="304"/>
      <c r="I327" s="301"/>
      <c r="J327" s="304"/>
      <c r="K327" s="487"/>
      <c r="L327" s="487"/>
      <c r="M327" s="487"/>
      <c r="N327" s="304"/>
      <c r="O327" s="803"/>
      <c r="P327" s="803"/>
      <c r="Q327" s="305"/>
      <c r="R327" s="305"/>
      <c r="S327" s="304"/>
      <c r="V327" s="398"/>
      <c r="W327" s="398"/>
      <c r="X327" s="398"/>
      <c r="Y327" s="391"/>
      <c r="AA327" s="327"/>
      <c r="AB327" s="398"/>
      <c r="AC327" s="398"/>
      <c r="AD327" s="391"/>
    </row>
    <row r="328" spans="1:30" s="303" customFormat="1" hidden="1">
      <c r="A328" s="277"/>
      <c r="B328" s="278" t="s">
        <v>36</v>
      </c>
      <c r="C328" s="278"/>
      <c r="D328" s="278"/>
      <c r="E328" s="279"/>
      <c r="F328" s="233">
        <v>12000000</v>
      </c>
      <c r="G328" s="304"/>
      <c r="H328" s="304"/>
      <c r="I328" s="301"/>
      <c r="J328" s="304"/>
      <c r="K328" s="487"/>
      <c r="L328" s="487"/>
      <c r="M328" s="487"/>
      <c r="N328" s="304"/>
      <c r="O328" s="803"/>
      <c r="P328" s="803"/>
      <c r="Q328" s="305"/>
      <c r="R328" s="305"/>
      <c r="S328" s="304"/>
      <c r="V328" s="398"/>
      <c r="W328" s="398"/>
      <c r="X328" s="398"/>
      <c r="Y328" s="391">
        <v>12000000</v>
      </c>
      <c r="AA328" s="327"/>
      <c r="AB328" s="398"/>
      <c r="AC328" s="398"/>
      <c r="AD328" s="391">
        <v>1</v>
      </c>
    </row>
    <row r="329" spans="1:30" s="303" customFormat="1" hidden="1">
      <c r="A329" s="277"/>
      <c r="B329" s="278" t="s">
        <v>37</v>
      </c>
      <c r="C329" s="278"/>
      <c r="D329" s="278"/>
      <c r="E329" s="279"/>
      <c r="F329" s="233">
        <v>103200000</v>
      </c>
      <c r="G329" s="304"/>
      <c r="H329" s="304"/>
      <c r="I329" s="301"/>
      <c r="J329" s="304"/>
      <c r="K329" s="487"/>
      <c r="L329" s="487"/>
      <c r="M329" s="487"/>
      <c r="N329" s="304"/>
      <c r="O329" s="803"/>
      <c r="P329" s="803"/>
      <c r="Q329" s="305"/>
      <c r="R329" s="305"/>
      <c r="S329" s="304"/>
      <c r="V329" s="398"/>
      <c r="W329" s="398"/>
      <c r="X329" s="398"/>
      <c r="Y329" s="391">
        <v>103200000</v>
      </c>
      <c r="AA329" s="327"/>
      <c r="AB329" s="398"/>
      <c r="AC329" s="398"/>
      <c r="AD329" s="391">
        <v>1</v>
      </c>
    </row>
    <row r="330" spans="1:30" s="303" customFormat="1" hidden="1">
      <c r="A330" s="277"/>
      <c r="B330" s="278"/>
      <c r="C330" s="278"/>
      <c r="D330" s="278"/>
      <c r="E330" s="279"/>
      <c r="F330" s="233"/>
      <c r="G330" s="304"/>
      <c r="H330" s="304"/>
      <c r="I330" s="301"/>
      <c r="J330" s="304"/>
      <c r="K330" s="487"/>
      <c r="L330" s="487"/>
      <c r="M330" s="487"/>
      <c r="N330" s="304"/>
      <c r="O330" s="803"/>
      <c r="P330" s="803"/>
      <c r="Q330" s="305"/>
      <c r="R330" s="305"/>
      <c r="S330" s="304"/>
      <c r="V330" s="398"/>
      <c r="W330" s="398"/>
      <c r="X330" s="398"/>
      <c r="Y330" s="391"/>
      <c r="AA330" s="327"/>
      <c r="AB330" s="398"/>
      <c r="AC330" s="398"/>
      <c r="AD330" s="391"/>
    </row>
    <row r="331" spans="1:30" s="303" customFormat="1" hidden="1">
      <c r="A331" s="277" t="s">
        <v>325</v>
      </c>
      <c r="B331" s="278"/>
      <c r="C331" s="278"/>
      <c r="D331" s="278"/>
      <c r="E331" s="279"/>
      <c r="F331" s="233"/>
      <c r="G331" s="304"/>
      <c r="H331" s="304"/>
      <c r="I331" s="301"/>
      <c r="J331" s="304"/>
      <c r="K331" s="487"/>
      <c r="L331" s="487"/>
      <c r="M331" s="487"/>
      <c r="N331" s="304"/>
      <c r="O331" s="803"/>
      <c r="P331" s="803"/>
      <c r="Q331" s="305"/>
      <c r="R331" s="305"/>
      <c r="S331" s="304"/>
      <c r="V331" s="398"/>
      <c r="W331" s="398"/>
      <c r="X331" s="398"/>
      <c r="Y331" s="391"/>
      <c r="AA331" s="327"/>
      <c r="AB331" s="398"/>
      <c r="AC331" s="398"/>
      <c r="AD331" s="391"/>
    </row>
    <row r="332" spans="1:30" s="303" customFormat="1" hidden="1">
      <c r="A332" s="277"/>
      <c r="B332" s="278" t="s">
        <v>36</v>
      </c>
      <c r="C332" s="278"/>
      <c r="D332" s="278"/>
      <c r="E332" s="279"/>
      <c r="F332" s="233">
        <v>20500000</v>
      </c>
      <c r="G332" s="304"/>
      <c r="H332" s="304"/>
      <c r="I332" s="301"/>
      <c r="J332" s="304"/>
      <c r="K332" s="487"/>
      <c r="L332" s="487"/>
      <c r="M332" s="487"/>
      <c r="N332" s="304"/>
      <c r="O332" s="803"/>
      <c r="P332" s="803"/>
      <c r="Q332" s="305"/>
      <c r="R332" s="305"/>
      <c r="S332" s="304"/>
      <c r="V332" s="398"/>
      <c r="W332" s="398"/>
      <c r="X332" s="398"/>
      <c r="Y332" s="391">
        <v>20500000</v>
      </c>
      <c r="AA332" s="327"/>
      <c r="AB332" s="398"/>
      <c r="AC332" s="398"/>
      <c r="AD332" s="391">
        <v>1</v>
      </c>
    </row>
    <row r="333" spans="1:30" s="303" customFormat="1" hidden="1">
      <c r="A333" s="277"/>
      <c r="B333" s="278" t="s">
        <v>37</v>
      </c>
      <c r="C333" s="278"/>
      <c r="D333" s="278"/>
      <c r="E333" s="279"/>
      <c r="F333" s="233">
        <v>79400000</v>
      </c>
      <c r="G333" s="304"/>
      <c r="H333" s="304"/>
      <c r="I333" s="301"/>
      <c r="J333" s="304"/>
      <c r="K333" s="487"/>
      <c r="L333" s="487"/>
      <c r="M333" s="487"/>
      <c r="N333" s="304"/>
      <c r="O333" s="803"/>
      <c r="P333" s="803"/>
      <c r="Q333" s="305"/>
      <c r="R333" s="305"/>
      <c r="S333" s="304"/>
      <c r="V333" s="398"/>
      <c r="W333" s="398"/>
      <c r="X333" s="398"/>
      <c r="Y333" s="391">
        <v>79400000</v>
      </c>
      <c r="AA333" s="327"/>
      <c r="AB333" s="398"/>
      <c r="AC333" s="398"/>
      <c r="AD333" s="391">
        <v>1</v>
      </c>
    </row>
    <row r="334" spans="1:30" s="303" customFormat="1" hidden="1">
      <c r="A334" s="277"/>
      <c r="B334" s="278"/>
      <c r="C334" s="278"/>
      <c r="D334" s="278"/>
      <c r="E334" s="279"/>
      <c r="F334" s="233"/>
      <c r="G334" s="304"/>
      <c r="H334" s="304"/>
      <c r="I334" s="301"/>
      <c r="J334" s="304"/>
      <c r="K334" s="487"/>
      <c r="L334" s="487"/>
      <c r="M334" s="487"/>
      <c r="N334" s="304"/>
      <c r="O334" s="803"/>
      <c r="P334" s="803"/>
      <c r="Q334" s="305"/>
      <c r="R334" s="305"/>
      <c r="S334" s="304"/>
      <c r="V334" s="398"/>
      <c r="W334" s="398"/>
      <c r="X334" s="398"/>
      <c r="Y334" s="391"/>
      <c r="AA334" s="327"/>
      <c r="AB334" s="398"/>
      <c r="AC334" s="398"/>
      <c r="AD334" s="391"/>
    </row>
    <row r="335" spans="1:30" s="303" customFormat="1" hidden="1">
      <c r="A335" s="277" t="s">
        <v>326</v>
      </c>
      <c r="B335" s="278"/>
      <c r="C335" s="278"/>
      <c r="D335" s="278"/>
      <c r="E335" s="279"/>
      <c r="F335" s="233"/>
      <c r="G335" s="304"/>
      <c r="H335" s="304"/>
      <c r="I335" s="301"/>
      <c r="J335" s="304"/>
      <c r="K335" s="487"/>
      <c r="L335" s="487"/>
      <c r="M335" s="487"/>
      <c r="N335" s="304"/>
      <c r="O335" s="803"/>
      <c r="P335" s="803"/>
      <c r="Q335" s="305"/>
      <c r="R335" s="305"/>
      <c r="S335" s="304"/>
      <c r="V335" s="398"/>
      <c r="W335" s="398"/>
      <c r="X335" s="398"/>
      <c r="Y335" s="391"/>
      <c r="AA335" s="327"/>
      <c r="AB335" s="398"/>
      <c r="AC335" s="398"/>
      <c r="AD335" s="391"/>
    </row>
    <row r="336" spans="1:30" s="303" customFormat="1" hidden="1">
      <c r="A336" s="277"/>
      <c r="B336" s="278" t="s">
        <v>36</v>
      </c>
      <c r="C336" s="278"/>
      <c r="D336" s="278"/>
      <c r="E336" s="279"/>
      <c r="F336" s="233">
        <v>51900000</v>
      </c>
      <c r="G336" s="304"/>
      <c r="H336" s="304"/>
      <c r="I336" s="301"/>
      <c r="J336" s="304"/>
      <c r="K336" s="487"/>
      <c r="L336" s="487"/>
      <c r="M336" s="487"/>
      <c r="N336" s="304"/>
      <c r="O336" s="803"/>
      <c r="P336" s="803"/>
      <c r="Q336" s="305"/>
      <c r="R336" s="305"/>
      <c r="S336" s="304"/>
      <c r="V336" s="398"/>
      <c r="W336" s="398"/>
      <c r="X336" s="398"/>
      <c r="Y336" s="391">
        <v>51900000</v>
      </c>
      <c r="AA336" s="327"/>
      <c r="AB336" s="398"/>
      <c r="AC336" s="398"/>
      <c r="AD336" s="391">
        <v>1</v>
      </c>
    </row>
    <row r="337" spans="1:30" s="303" customFormat="1" hidden="1">
      <c r="A337" s="277"/>
      <c r="B337" s="278" t="s">
        <v>37</v>
      </c>
      <c r="C337" s="278"/>
      <c r="D337" s="278"/>
      <c r="E337" s="279"/>
      <c r="F337" s="233">
        <v>69400000</v>
      </c>
      <c r="G337" s="304"/>
      <c r="H337" s="304"/>
      <c r="I337" s="301"/>
      <c r="J337" s="304"/>
      <c r="K337" s="487"/>
      <c r="L337" s="487"/>
      <c r="M337" s="487"/>
      <c r="N337" s="304"/>
      <c r="O337" s="803"/>
      <c r="P337" s="803"/>
      <c r="Q337" s="305"/>
      <c r="R337" s="305"/>
      <c r="S337" s="304"/>
      <c r="V337" s="398"/>
      <c r="W337" s="398"/>
      <c r="X337" s="398"/>
      <c r="Y337" s="391">
        <v>69400000</v>
      </c>
      <c r="AA337" s="327"/>
      <c r="AB337" s="398"/>
      <c r="AC337" s="398"/>
      <c r="AD337" s="391">
        <v>1</v>
      </c>
    </row>
    <row r="338" spans="1:30" s="303" customFormat="1" hidden="1">
      <c r="A338" s="277"/>
      <c r="B338" s="278"/>
      <c r="C338" s="278"/>
      <c r="D338" s="278"/>
      <c r="E338" s="279"/>
      <c r="F338" s="233"/>
      <c r="G338" s="304"/>
      <c r="H338" s="304"/>
      <c r="I338" s="301"/>
      <c r="J338" s="304"/>
      <c r="K338" s="487"/>
      <c r="L338" s="487"/>
      <c r="M338" s="487"/>
      <c r="N338" s="304"/>
      <c r="O338" s="803"/>
      <c r="P338" s="803"/>
      <c r="Q338" s="305"/>
      <c r="R338" s="305"/>
      <c r="S338" s="304"/>
      <c r="V338" s="398"/>
      <c r="W338" s="398"/>
      <c r="X338" s="398"/>
      <c r="Y338" s="391"/>
      <c r="AA338" s="327"/>
      <c r="AB338" s="398"/>
      <c r="AC338" s="398"/>
      <c r="AD338" s="391"/>
    </row>
    <row r="339" spans="1:30" s="303" customFormat="1" hidden="1">
      <c r="A339" s="277" t="s">
        <v>327</v>
      </c>
      <c r="B339" s="278"/>
      <c r="C339" s="278"/>
      <c r="D339" s="278"/>
      <c r="E339" s="279"/>
      <c r="F339" s="233"/>
      <c r="G339" s="304"/>
      <c r="H339" s="304"/>
      <c r="I339" s="301"/>
      <c r="J339" s="304"/>
      <c r="K339" s="487"/>
      <c r="L339" s="487"/>
      <c r="M339" s="487"/>
      <c r="N339" s="304"/>
      <c r="O339" s="803"/>
      <c r="P339" s="803"/>
      <c r="Q339" s="305"/>
      <c r="R339" s="305"/>
      <c r="S339" s="304"/>
      <c r="V339" s="398"/>
      <c r="W339" s="398"/>
      <c r="X339" s="398"/>
      <c r="Y339" s="391"/>
      <c r="AA339" s="327"/>
      <c r="AB339" s="398"/>
      <c r="AC339" s="398"/>
      <c r="AD339" s="391"/>
    </row>
    <row r="340" spans="1:30" s="303" customFormat="1" hidden="1">
      <c r="A340" s="277"/>
      <c r="B340" s="278" t="s">
        <v>36</v>
      </c>
      <c r="C340" s="278"/>
      <c r="D340" s="278"/>
      <c r="E340" s="279"/>
      <c r="F340" s="233">
        <v>76360000</v>
      </c>
      <c r="G340" s="304"/>
      <c r="H340" s="304"/>
      <c r="I340" s="301"/>
      <c r="J340" s="304"/>
      <c r="K340" s="487"/>
      <c r="L340" s="487"/>
      <c r="M340" s="487"/>
      <c r="N340" s="304"/>
      <c r="O340" s="803"/>
      <c r="P340" s="803"/>
      <c r="Q340" s="305"/>
      <c r="R340" s="305"/>
      <c r="S340" s="304"/>
      <c r="V340" s="398"/>
      <c r="W340" s="398"/>
      <c r="X340" s="398"/>
      <c r="Y340" s="391">
        <v>76360000</v>
      </c>
      <c r="AA340" s="327"/>
      <c r="AB340" s="398"/>
      <c r="AC340" s="398"/>
      <c r="AD340" s="391">
        <v>1</v>
      </c>
    </row>
    <row r="341" spans="1:30" s="303" customFormat="1" hidden="1">
      <c r="A341" s="277"/>
      <c r="B341" s="278" t="s">
        <v>37</v>
      </c>
      <c r="C341" s="278"/>
      <c r="D341" s="278"/>
      <c r="E341" s="279"/>
      <c r="F341" s="233">
        <v>66700000</v>
      </c>
      <c r="G341" s="304"/>
      <c r="H341" s="304"/>
      <c r="I341" s="301"/>
      <c r="J341" s="304"/>
      <c r="K341" s="487"/>
      <c r="L341" s="487"/>
      <c r="M341" s="487"/>
      <c r="N341" s="304"/>
      <c r="O341" s="803"/>
      <c r="P341" s="803"/>
      <c r="Q341" s="305"/>
      <c r="R341" s="305"/>
      <c r="S341" s="304"/>
      <c r="V341" s="398"/>
      <c r="W341" s="398"/>
      <c r="X341" s="398"/>
      <c r="Y341" s="391">
        <v>66700000</v>
      </c>
      <c r="AA341" s="327"/>
      <c r="AB341" s="398"/>
      <c r="AC341" s="398"/>
      <c r="AD341" s="391">
        <v>1</v>
      </c>
    </row>
    <row r="342" spans="1:30" s="303" customFormat="1" hidden="1">
      <c r="A342" s="277"/>
      <c r="B342" s="278"/>
      <c r="C342" s="278"/>
      <c r="D342" s="278"/>
      <c r="E342" s="279"/>
      <c r="F342" s="233"/>
      <c r="G342" s="304"/>
      <c r="H342" s="304"/>
      <c r="I342" s="301"/>
      <c r="J342" s="304"/>
      <c r="K342" s="487"/>
      <c r="L342" s="487"/>
      <c r="M342" s="487"/>
      <c r="N342" s="304"/>
      <c r="O342" s="803"/>
      <c r="P342" s="803"/>
      <c r="Q342" s="305"/>
      <c r="R342" s="305"/>
      <c r="S342" s="304"/>
      <c r="V342" s="398"/>
      <c r="W342" s="398"/>
      <c r="X342" s="398"/>
      <c r="Y342" s="391"/>
      <c r="AA342" s="327"/>
      <c r="AB342" s="398"/>
      <c r="AC342" s="398"/>
      <c r="AD342" s="391"/>
    </row>
    <row r="343" spans="1:30" s="303" customFormat="1" hidden="1">
      <c r="A343" s="277" t="s">
        <v>328</v>
      </c>
      <c r="B343" s="278"/>
      <c r="C343" s="278"/>
      <c r="D343" s="278"/>
      <c r="E343" s="279"/>
      <c r="F343" s="233"/>
      <c r="G343" s="304"/>
      <c r="H343" s="304"/>
      <c r="I343" s="301"/>
      <c r="J343" s="304"/>
      <c r="K343" s="487"/>
      <c r="L343" s="487"/>
      <c r="M343" s="487"/>
      <c r="N343" s="304"/>
      <c r="O343" s="803"/>
      <c r="P343" s="803"/>
      <c r="Q343" s="305"/>
      <c r="R343" s="305"/>
      <c r="S343" s="304"/>
      <c r="V343" s="398"/>
      <c r="W343" s="398"/>
      <c r="X343" s="398"/>
      <c r="Y343" s="391"/>
      <c r="AA343" s="327"/>
      <c r="AB343" s="398"/>
      <c r="AC343" s="398"/>
      <c r="AD343" s="391"/>
    </row>
    <row r="344" spans="1:30" s="303" customFormat="1" hidden="1">
      <c r="A344" s="277"/>
      <c r="B344" s="278" t="s">
        <v>36</v>
      </c>
      <c r="C344" s="278"/>
      <c r="D344" s="278"/>
      <c r="E344" s="279"/>
      <c r="F344" s="233">
        <v>39285000</v>
      </c>
      <c r="G344" s="304"/>
      <c r="H344" s="304"/>
      <c r="I344" s="301"/>
      <c r="J344" s="304"/>
      <c r="K344" s="487"/>
      <c r="L344" s="487"/>
      <c r="M344" s="487"/>
      <c r="N344" s="304"/>
      <c r="O344" s="803"/>
      <c r="P344" s="803"/>
      <c r="Q344" s="305"/>
      <c r="R344" s="305"/>
      <c r="S344" s="304"/>
      <c r="V344" s="398"/>
      <c r="W344" s="398"/>
      <c r="X344" s="398"/>
      <c r="Y344" s="391">
        <v>39285000</v>
      </c>
      <c r="AA344" s="327"/>
      <c r="AB344" s="398"/>
      <c r="AC344" s="398"/>
      <c r="AD344" s="391">
        <v>1</v>
      </c>
    </row>
    <row r="345" spans="1:30" s="303" customFormat="1" hidden="1">
      <c r="A345" s="277"/>
      <c r="B345" s="278" t="s">
        <v>37</v>
      </c>
      <c r="C345" s="278"/>
      <c r="D345" s="278"/>
      <c r="E345" s="279"/>
      <c r="F345" s="233">
        <v>75050000</v>
      </c>
      <c r="G345" s="304"/>
      <c r="H345" s="304"/>
      <c r="I345" s="301"/>
      <c r="J345" s="304"/>
      <c r="K345" s="487"/>
      <c r="L345" s="487"/>
      <c r="M345" s="487"/>
      <c r="N345" s="304"/>
      <c r="O345" s="803"/>
      <c r="P345" s="803"/>
      <c r="Q345" s="305"/>
      <c r="R345" s="305"/>
      <c r="S345" s="304"/>
      <c r="V345" s="398"/>
      <c r="W345" s="398"/>
      <c r="X345" s="398"/>
      <c r="Y345" s="391">
        <v>75050000</v>
      </c>
      <c r="AA345" s="327"/>
      <c r="AB345" s="398"/>
      <c r="AC345" s="398"/>
      <c r="AD345" s="391">
        <v>1</v>
      </c>
    </row>
    <row r="346" spans="1:30" s="303" customFormat="1" hidden="1">
      <c r="A346" s="277"/>
      <c r="B346" s="278"/>
      <c r="C346" s="278"/>
      <c r="D346" s="278"/>
      <c r="E346" s="279"/>
      <c r="F346" s="233"/>
      <c r="G346" s="304"/>
      <c r="H346" s="304"/>
      <c r="I346" s="301"/>
      <c r="J346" s="304"/>
      <c r="K346" s="487"/>
      <c r="L346" s="487"/>
      <c r="M346" s="487"/>
      <c r="N346" s="304"/>
      <c r="O346" s="803"/>
      <c r="P346" s="803"/>
      <c r="Q346" s="305"/>
      <c r="R346" s="305"/>
      <c r="S346" s="304"/>
      <c r="V346" s="398"/>
      <c r="W346" s="398"/>
      <c r="X346" s="398"/>
      <c r="Y346" s="391"/>
      <c r="AA346" s="327"/>
      <c r="AB346" s="398"/>
      <c r="AC346" s="398"/>
      <c r="AD346" s="391"/>
    </row>
    <row r="347" spans="1:30" s="303" customFormat="1" hidden="1">
      <c r="A347" s="277" t="s">
        <v>329</v>
      </c>
      <c r="B347" s="278"/>
      <c r="C347" s="278"/>
      <c r="D347" s="278"/>
      <c r="E347" s="279"/>
      <c r="F347" s="233"/>
      <c r="G347" s="304"/>
      <c r="H347" s="304"/>
      <c r="I347" s="301"/>
      <c r="J347" s="304"/>
      <c r="K347" s="487"/>
      <c r="L347" s="487"/>
      <c r="M347" s="487"/>
      <c r="N347" s="304"/>
      <c r="O347" s="803"/>
      <c r="P347" s="803"/>
      <c r="Q347" s="305"/>
      <c r="R347" s="305"/>
      <c r="S347" s="304"/>
      <c r="V347" s="398"/>
      <c r="W347" s="398"/>
      <c r="X347" s="398"/>
      <c r="Y347" s="391"/>
      <c r="AA347" s="327"/>
      <c r="AB347" s="398"/>
      <c r="AC347" s="398"/>
      <c r="AD347" s="391"/>
    </row>
    <row r="348" spans="1:30" s="303" customFormat="1" hidden="1">
      <c r="A348" s="277"/>
      <c r="B348" s="278" t="s">
        <v>36</v>
      </c>
      <c r="C348" s="278"/>
      <c r="D348" s="278"/>
      <c r="E348" s="279"/>
      <c r="F348" s="233">
        <v>21850000</v>
      </c>
      <c r="G348" s="304"/>
      <c r="H348" s="304"/>
      <c r="I348" s="301"/>
      <c r="J348" s="304"/>
      <c r="K348" s="487"/>
      <c r="L348" s="487"/>
      <c r="M348" s="487"/>
      <c r="N348" s="304"/>
      <c r="O348" s="803"/>
      <c r="P348" s="803"/>
      <c r="Q348" s="305"/>
      <c r="R348" s="305"/>
      <c r="S348" s="304"/>
      <c r="V348" s="398"/>
      <c r="W348" s="398"/>
      <c r="X348" s="398"/>
      <c r="Y348" s="391">
        <v>21850000</v>
      </c>
      <c r="AA348" s="327"/>
      <c r="AB348" s="398"/>
      <c r="AC348" s="398"/>
      <c r="AD348" s="391">
        <v>1</v>
      </c>
    </row>
    <row r="349" spans="1:30" s="303" customFormat="1" hidden="1">
      <c r="A349" s="277"/>
      <c r="B349" s="278" t="s">
        <v>37</v>
      </c>
      <c r="C349" s="278"/>
      <c r="D349" s="278"/>
      <c r="E349" s="279"/>
      <c r="F349" s="233">
        <v>44069000</v>
      </c>
      <c r="G349" s="304"/>
      <c r="H349" s="304"/>
      <c r="I349" s="301"/>
      <c r="J349" s="304"/>
      <c r="K349" s="487"/>
      <c r="L349" s="487"/>
      <c r="M349" s="487"/>
      <c r="N349" s="304"/>
      <c r="O349" s="803"/>
      <c r="P349" s="803"/>
      <c r="Q349" s="305"/>
      <c r="R349" s="305"/>
      <c r="S349" s="304"/>
      <c r="V349" s="398"/>
      <c r="W349" s="398"/>
      <c r="X349" s="398"/>
      <c r="Y349" s="391">
        <v>44069000</v>
      </c>
      <c r="AA349" s="327"/>
      <c r="AB349" s="398"/>
      <c r="AC349" s="398"/>
      <c r="AD349" s="391">
        <v>1</v>
      </c>
    </row>
    <row r="350" spans="1:30" hidden="1">
      <c r="A350" s="277"/>
      <c r="B350" s="1095"/>
      <c r="C350" s="1095"/>
      <c r="D350" s="1095"/>
      <c r="E350" s="1096"/>
      <c r="F350" s="233"/>
      <c r="G350" s="233"/>
      <c r="H350" s="233"/>
      <c r="I350" s="294"/>
      <c r="J350" s="233"/>
      <c r="K350" s="365"/>
      <c r="L350" s="365"/>
      <c r="M350" s="365"/>
      <c r="N350" s="233"/>
      <c r="O350" s="796"/>
      <c r="P350" s="796"/>
      <c r="Q350" s="295"/>
      <c r="R350" s="295"/>
      <c r="S350" s="233"/>
      <c r="V350" s="391"/>
      <c r="W350" s="364"/>
      <c r="X350" s="364"/>
      <c r="Y350" s="364"/>
      <c r="AA350" s="390"/>
      <c r="AB350" s="364"/>
      <c r="AC350" s="364"/>
      <c r="AD350" s="364"/>
    </row>
    <row r="351" spans="1:30" s="443" customFormat="1">
      <c r="A351" s="446" t="s">
        <v>91</v>
      </c>
      <c r="B351" s="447"/>
      <c r="C351" s="447"/>
      <c r="D351" s="447"/>
      <c r="E351" s="448"/>
      <c r="F351" s="449"/>
      <c r="G351" s="449"/>
      <c r="H351" s="449"/>
      <c r="I351" s="450"/>
      <c r="J351" s="449"/>
      <c r="K351" s="488"/>
      <c r="L351" s="488"/>
      <c r="M351" s="488"/>
      <c r="N351" s="449"/>
      <c r="O351" s="804"/>
      <c r="P351" s="804"/>
      <c r="Q351" s="451"/>
      <c r="R351" s="451"/>
      <c r="S351" s="449"/>
      <c r="V351" s="444"/>
      <c r="W351" s="445"/>
      <c r="X351" s="445"/>
      <c r="Y351" s="445"/>
      <c r="AA351" s="444"/>
      <c r="AB351" s="445"/>
      <c r="AC351" s="445"/>
      <c r="AD351" s="445"/>
    </row>
    <row r="352" spans="1:30" s="303" customFormat="1" ht="14.25" customHeight="1">
      <c r="A352" s="277" t="s">
        <v>97</v>
      </c>
      <c r="B352" s="278"/>
      <c r="C352" s="278"/>
      <c r="D352" s="278"/>
      <c r="E352" s="279"/>
      <c r="F352" s="280"/>
      <c r="G352" s="280"/>
      <c r="H352" s="280"/>
      <c r="I352" s="294"/>
      <c r="J352" s="280"/>
      <c r="K352" s="380"/>
      <c r="L352" s="380"/>
      <c r="M352" s="380"/>
      <c r="N352" s="280"/>
      <c r="O352" s="797"/>
      <c r="P352" s="797"/>
      <c r="Q352" s="310"/>
      <c r="R352" s="310"/>
      <c r="S352" s="280"/>
      <c r="V352" s="392"/>
      <c r="W352" s="398"/>
      <c r="X352" s="398"/>
      <c r="Y352" s="398"/>
      <c r="AA352" s="419"/>
      <c r="AB352" s="398"/>
      <c r="AC352" s="398"/>
      <c r="AD352" s="398"/>
    </row>
    <row r="353" spans="1:30" s="303" customFormat="1" ht="30">
      <c r="A353" s="292"/>
      <c r="B353" s="311" t="s">
        <v>98</v>
      </c>
      <c r="C353" s="311"/>
      <c r="D353" s="311"/>
      <c r="E353" s="312"/>
      <c r="F353" s="268">
        <v>50000000</v>
      </c>
      <c r="G353" s="268">
        <v>50000000</v>
      </c>
      <c r="H353" s="268">
        <v>48320000</v>
      </c>
      <c r="I353" s="272">
        <f>H353/G353</f>
        <v>0.96640000000000004</v>
      </c>
      <c r="J353" s="268">
        <f>F353-H353</f>
        <v>1680000</v>
      </c>
      <c r="K353" s="718" t="s">
        <v>618</v>
      </c>
      <c r="L353" s="315"/>
      <c r="M353" s="315" t="s">
        <v>620</v>
      </c>
      <c r="N353" s="268"/>
      <c r="O353" s="805">
        <v>43130</v>
      </c>
      <c r="P353" s="805" t="s">
        <v>530</v>
      </c>
      <c r="Q353" s="314"/>
      <c r="R353" s="314"/>
      <c r="S353" s="315"/>
      <c r="V353" s="398"/>
      <c r="W353" s="400">
        <v>50000000</v>
      </c>
      <c r="X353" s="398"/>
      <c r="Y353" s="398"/>
      <c r="AA353" s="327"/>
      <c r="AB353" s="400">
        <v>1</v>
      </c>
      <c r="AC353" s="398"/>
      <c r="AD353" s="398"/>
    </row>
    <row r="354" spans="1:30" s="303" customFormat="1">
      <c r="A354" s="316"/>
      <c r="B354" s="1088"/>
      <c r="C354" s="1088"/>
      <c r="D354" s="1088"/>
      <c r="E354" s="1089"/>
      <c r="F354" s="317"/>
      <c r="G354" s="317"/>
      <c r="H354" s="317"/>
      <c r="I354" s="318"/>
      <c r="J354" s="317"/>
      <c r="K354" s="489"/>
      <c r="L354" s="489"/>
      <c r="M354" s="489"/>
      <c r="N354" s="317"/>
      <c r="O354" s="806"/>
      <c r="P354" s="806"/>
      <c r="Q354" s="319"/>
      <c r="R354" s="319"/>
      <c r="S354" s="317"/>
      <c r="V354" s="401"/>
      <c r="W354" s="398"/>
      <c r="X354" s="398"/>
      <c r="Y354" s="398"/>
      <c r="AA354" s="420"/>
      <c r="AB354" s="398"/>
      <c r="AC354" s="398"/>
      <c r="AD354" s="398"/>
    </row>
    <row r="355" spans="1:30" s="303" customFormat="1" ht="27" customHeight="1">
      <c r="A355" s="1090" t="s">
        <v>330</v>
      </c>
      <c r="B355" s="1091"/>
      <c r="C355" s="1091"/>
      <c r="D355" s="1091"/>
      <c r="E355" s="1092"/>
      <c r="F355" s="304"/>
      <c r="G355" s="304"/>
      <c r="H355" s="304"/>
      <c r="I355" s="301"/>
      <c r="J355" s="304"/>
      <c r="K355" s="487"/>
      <c r="L355" s="487"/>
      <c r="M355" s="487"/>
      <c r="N355" s="304"/>
      <c r="O355" s="803"/>
      <c r="P355" s="803"/>
      <c r="Q355" s="305"/>
      <c r="R355" s="305"/>
      <c r="S355" s="304"/>
      <c r="V355" s="402"/>
      <c r="W355" s="398"/>
      <c r="X355" s="398"/>
      <c r="Y355" s="398"/>
      <c r="AA355" s="390"/>
      <c r="AB355" s="398"/>
      <c r="AC355" s="398"/>
      <c r="AD355" s="398"/>
    </row>
    <row r="356" spans="1:30" s="303" customFormat="1">
      <c r="A356" s="320"/>
      <c r="B356" s="321" t="s">
        <v>67</v>
      </c>
      <c r="C356" s="321"/>
      <c r="D356" s="321"/>
      <c r="E356" s="322"/>
      <c r="F356" s="304"/>
      <c r="G356" s="304"/>
      <c r="H356" s="304"/>
      <c r="I356" s="301"/>
      <c r="J356" s="304"/>
      <c r="K356" s="487"/>
      <c r="L356" s="487"/>
      <c r="M356" s="487"/>
      <c r="N356" s="304"/>
      <c r="O356" s="803"/>
      <c r="P356" s="803"/>
      <c r="Q356" s="305"/>
      <c r="R356" s="305"/>
      <c r="S356" s="304"/>
      <c r="V356" s="402"/>
      <c r="W356" s="398"/>
      <c r="X356" s="398"/>
      <c r="Y356" s="398"/>
      <c r="AA356" s="390"/>
      <c r="AB356" s="398"/>
      <c r="AC356" s="398"/>
      <c r="AD356" s="398"/>
    </row>
    <row r="357" spans="1:30" s="303" customFormat="1">
      <c r="A357" s="320"/>
      <c r="B357" s="1098" t="s">
        <v>92</v>
      </c>
      <c r="C357" s="1098"/>
      <c r="D357" s="1098"/>
      <c r="E357" s="1099"/>
      <c r="F357" s="304">
        <v>520000000</v>
      </c>
      <c r="G357" s="304"/>
      <c r="H357" s="304"/>
      <c r="I357" s="301"/>
      <c r="J357" s="304"/>
      <c r="K357" s="487"/>
      <c r="L357" s="487"/>
      <c r="M357" s="487"/>
      <c r="N357" s="304"/>
      <c r="O357" s="803"/>
      <c r="P357" s="803"/>
      <c r="Q357" s="305"/>
      <c r="R357" s="305"/>
      <c r="S357" s="304"/>
      <c r="V357" s="398"/>
      <c r="W357" s="398"/>
      <c r="X357" s="398"/>
      <c r="Y357" s="402">
        <v>520000000</v>
      </c>
      <c r="AA357" s="327"/>
      <c r="AB357" s="398"/>
      <c r="AC357" s="398"/>
      <c r="AD357" s="402">
        <v>1</v>
      </c>
    </row>
    <row r="358" spans="1:30" s="303" customFormat="1">
      <c r="A358" s="320"/>
      <c r="B358" s="1098" t="s">
        <v>93</v>
      </c>
      <c r="C358" s="1098"/>
      <c r="D358" s="1098"/>
      <c r="E358" s="1099"/>
      <c r="F358" s="304">
        <v>80000000</v>
      </c>
      <c r="G358" s="304"/>
      <c r="H358" s="304"/>
      <c r="I358" s="301"/>
      <c r="J358" s="304"/>
      <c r="K358" s="487"/>
      <c r="L358" s="487"/>
      <c r="M358" s="487"/>
      <c r="N358" s="304"/>
      <c r="O358" s="803"/>
      <c r="P358" s="803"/>
      <c r="Q358" s="305"/>
      <c r="R358" s="305"/>
      <c r="S358" s="304"/>
      <c r="V358" s="398"/>
      <c r="W358" s="398"/>
      <c r="X358" s="398"/>
      <c r="Y358" s="402">
        <v>80000000</v>
      </c>
      <c r="AA358" s="327"/>
      <c r="AB358" s="398"/>
      <c r="AC358" s="398"/>
      <c r="AD358" s="402">
        <v>1</v>
      </c>
    </row>
    <row r="359" spans="1:30" s="303" customFormat="1">
      <c r="A359" s="320"/>
      <c r="B359" s="321" t="s">
        <v>331</v>
      </c>
      <c r="C359" s="321"/>
      <c r="D359" s="321"/>
      <c r="E359" s="322"/>
      <c r="F359" s="304"/>
      <c r="G359" s="304"/>
      <c r="H359" s="304"/>
      <c r="I359" s="301"/>
      <c r="J359" s="304"/>
      <c r="K359" s="487"/>
      <c r="L359" s="487"/>
      <c r="M359" s="487"/>
      <c r="N359" s="304"/>
      <c r="O359" s="803"/>
      <c r="P359" s="803"/>
      <c r="Q359" s="305"/>
      <c r="R359" s="305"/>
      <c r="S359" s="304"/>
      <c r="V359" s="402"/>
      <c r="W359" s="398"/>
      <c r="X359" s="398"/>
      <c r="Y359" s="398"/>
      <c r="AA359" s="390"/>
      <c r="AB359" s="398"/>
      <c r="AC359" s="398"/>
      <c r="AD359" s="398"/>
    </row>
    <row r="360" spans="1:30" s="323" customFormat="1" ht="20.25" customHeight="1">
      <c r="A360" s="316"/>
      <c r="B360" s="1069" t="s">
        <v>332</v>
      </c>
      <c r="C360" s="1108"/>
      <c r="D360" s="1108"/>
      <c r="E360" s="1109"/>
      <c r="F360" s="317"/>
      <c r="G360" s="317"/>
      <c r="H360" s="317"/>
      <c r="I360" s="318"/>
      <c r="J360" s="317"/>
      <c r="K360" s="489"/>
      <c r="L360" s="489"/>
      <c r="M360" s="489"/>
      <c r="N360" s="317"/>
      <c r="O360" s="806"/>
      <c r="P360" s="806"/>
      <c r="Q360" s="319"/>
      <c r="R360" s="319"/>
      <c r="S360" s="317"/>
      <c r="V360" s="401"/>
      <c r="W360" s="403"/>
      <c r="X360" s="403"/>
      <c r="Y360" s="403"/>
      <c r="AA360" s="420"/>
      <c r="AB360" s="403"/>
      <c r="AC360" s="403"/>
      <c r="AD360" s="403"/>
    </row>
    <row r="361" spans="1:30" s="323" customFormat="1" ht="31.5" customHeight="1">
      <c r="A361" s="316"/>
      <c r="B361" s="324"/>
      <c r="C361" s="324" t="s">
        <v>94</v>
      </c>
      <c r="D361" s="324"/>
      <c r="E361" s="325"/>
      <c r="F361" s="317">
        <v>3300000</v>
      </c>
      <c r="G361" s="317">
        <v>3300000</v>
      </c>
      <c r="H361" s="317">
        <v>3300000</v>
      </c>
      <c r="I361" s="318">
        <v>1</v>
      </c>
      <c r="J361" s="317"/>
      <c r="K361" s="719" t="s">
        <v>640</v>
      </c>
      <c r="L361" s="489"/>
      <c r="M361" s="489"/>
      <c r="N361" s="317"/>
      <c r="O361" s="806">
        <v>43146</v>
      </c>
      <c r="P361" s="806">
        <v>43175</v>
      </c>
      <c r="Q361" s="319"/>
      <c r="R361" s="319"/>
      <c r="S361" s="326" t="s">
        <v>619</v>
      </c>
      <c r="V361" s="403"/>
      <c r="W361" s="401">
        <v>3300000</v>
      </c>
      <c r="X361" s="403"/>
      <c r="Y361" s="403"/>
      <c r="AA361" s="418"/>
      <c r="AB361" s="401">
        <v>1</v>
      </c>
      <c r="AC361" s="403"/>
      <c r="AD361" s="403"/>
    </row>
    <row r="362" spans="1:30" s="323" customFormat="1" ht="30">
      <c r="A362" s="316"/>
      <c r="B362" s="324"/>
      <c r="C362" s="324" t="s">
        <v>95</v>
      </c>
      <c r="D362" s="324"/>
      <c r="E362" s="325"/>
      <c r="F362" s="317">
        <v>2150000</v>
      </c>
      <c r="G362" s="858">
        <v>2150000</v>
      </c>
      <c r="H362" s="858">
        <v>2150000</v>
      </c>
      <c r="I362" s="859"/>
      <c r="J362" s="858"/>
      <c r="K362" s="857" t="s">
        <v>640</v>
      </c>
      <c r="L362" s="858"/>
      <c r="M362" s="849"/>
      <c r="N362" s="858">
        <v>90</v>
      </c>
      <c r="O362" s="860">
        <v>43248</v>
      </c>
      <c r="P362" s="860">
        <v>43339</v>
      </c>
      <c r="Q362" s="319"/>
      <c r="R362" s="319"/>
      <c r="S362" s="317"/>
      <c r="V362" s="403"/>
      <c r="W362" s="403"/>
      <c r="X362" s="401">
        <v>2150000</v>
      </c>
      <c r="Y362" s="403"/>
      <c r="AA362" s="418"/>
      <c r="AB362" s="403"/>
      <c r="AC362" s="401">
        <v>1</v>
      </c>
      <c r="AD362" s="403"/>
    </row>
    <row r="363" spans="1:30" s="303" customFormat="1">
      <c r="A363" s="320"/>
      <c r="B363" s="321"/>
      <c r="C363" s="321" t="s">
        <v>96</v>
      </c>
      <c r="D363" s="321"/>
      <c r="E363" s="322"/>
      <c r="F363" s="304">
        <v>200000000</v>
      </c>
      <c r="G363" s="304"/>
      <c r="H363" s="304"/>
      <c r="I363" s="301"/>
      <c r="J363" s="304"/>
      <c r="K363" s="487"/>
      <c r="L363" s="487"/>
      <c r="M363" s="487"/>
      <c r="N363" s="304"/>
      <c r="O363" s="803"/>
      <c r="P363" s="803"/>
      <c r="Q363" s="305"/>
      <c r="R363" s="305"/>
      <c r="S363" s="304"/>
      <c r="V363" s="402">
        <v>200000000</v>
      </c>
      <c r="W363" s="398"/>
      <c r="X363" s="398"/>
      <c r="Y363" s="398"/>
      <c r="AA363" s="390">
        <v>1</v>
      </c>
      <c r="AB363" s="398"/>
      <c r="AC363" s="398"/>
      <c r="AD363" s="398"/>
    </row>
    <row r="364" spans="1:30" s="303" customFormat="1">
      <c r="A364" s="320"/>
      <c r="B364" s="321" t="s">
        <v>333</v>
      </c>
      <c r="C364" s="321"/>
      <c r="D364" s="321"/>
      <c r="E364" s="322"/>
      <c r="F364" s="304"/>
      <c r="G364" s="304"/>
      <c r="H364" s="304"/>
      <c r="I364" s="301"/>
      <c r="J364" s="304"/>
      <c r="K364" s="487"/>
      <c r="L364" s="487"/>
      <c r="M364" s="487"/>
      <c r="N364" s="304"/>
      <c r="O364" s="803"/>
      <c r="P364" s="803"/>
      <c r="Q364" s="305"/>
      <c r="R364" s="305"/>
      <c r="S364" s="304"/>
      <c r="V364" s="402"/>
      <c r="W364" s="398"/>
      <c r="X364" s="398"/>
      <c r="Y364" s="398"/>
      <c r="AA364" s="390"/>
      <c r="AB364" s="398"/>
      <c r="AC364" s="398"/>
      <c r="AD364" s="398"/>
    </row>
    <row r="365" spans="1:30" s="303" customFormat="1">
      <c r="A365" s="320"/>
      <c r="B365" s="321"/>
      <c r="C365" s="321" t="s">
        <v>94</v>
      </c>
      <c r="D365" s="321"/>
      <c r="E365" s="322"/>
      <c r="F365" s="304">
        <v>41000000</v>
      </c>
      <c r="G365" s="304"/>
      <c r="H365" s="304"/>
      <c r="I365" s="301"/>
      <c r="J365" s="304"/>
      <c r="K365" s="487"/>
      <c r="L365" s="487"/>
      <c r="M365" s="487"/>
      <c r="N365" s="304"/>
      <c r="O365" s="803"/>
      <c r="P365" s="803"/>
      <c r="Q365" s="305"/>
      <c r="R365" s="305"/>
      <c r="S365" s="304"/>
      <c r="V365" s="398"/>
      <c r="W365" s="402">
        <v>41000000</v>
      </c>
      <c r="X365" s="398"/>
      <c r="Y365" s="398"/>
      <c r="AA365" s="327"/>
      <c r="AB365" s="402">
        <v>1</v>
      </c>
      <c r="AC365" s="398"/>
      <c r="AD365" s="398"/>
    </row>
    <row r="366" spans="1:30" s="303" customFormat="1">
      <c r="A366" s="320"/>
      <c r="B366" s="321"/>
      <c r="C366" s="321" t="s">
        <v>95</v>
      </c>
      <c r="D366" s="321"/>
      <c r="E366" s="322"/>
      <c r="F366" s="304">
        <v>28000000</v>
      </c>
      <c r="G366" s="304"/>
      <c r="H366" s="304"/>
      <c r="I366" s="301"/>
      <c r="J366" s="304"/>
      <c r="K366" s="487"/>
      <c r="L366" s="487"/>
      <c r="M366" s="487"/>
      <c r="N366" s="304"/>
      <c r="O366" s="803"/>
      <c r="P366" s="803"/>
      <c r="Q366" s="305"/>
      <c r="R366" s="305"/>
      <c r="S366" s="304"/>
      <c r="V366" s="398"/>
      <c r="W366" s="398"/>
      <c r="X366" s="402">
        <v>28000000</v>
      </c>
      <c r="Y366" s="398"/>
      <c r="AA366" s="327"/>
      <c r="AB366" s="398"/>
      <c r="AC366" s="402">
        <v>1</v>
      </c>
      <c r="AD366" s="398"/>
    </row>
    <row r="367" spans="1:30" s="303" customFormat="1">
      <c r="A367" s="320"/>
      <c r="B367" s="321"/>
      <c r="C367" s="321"/>
      <c r="D367" s="321"/>
      <c r="E367" s="322"/>
      <c r="F367" s="304"/>
      <c r="G367" s="304"/>
      <c r="H367" s="304"/>
      <c r="I367" s="301"/>
      <c r="J367" s="304"/>
      <c r="K367" s="487"/>
      <c r="L367" s="487"/>
      <c r="M367" s="487"/>
      <c r="N367" s="304"/>
      <c r="O367" s="803"/>
      <c r="P367" s="803"/>
      <c r="Q367" s="305"/>
      <c r="R367" s="305"/>
      <c r="S367" s="304"/>
      <c r="V367" s="402"/>
      <c r="W367" s="398"/>
      <c r="X367" s="398"/>
      <c r="Y367" s="398"/>
      <c r="AA367" s="390"/>
      <c r="AB367" s="398"/>
      <c r="AC367" s="398"/>
      <c r="AD367" s="398"/>
    </row>
    <row r="368" spans="1:30" s="303" customFormat="1" ht="26.25" customHeight="1">
      <c r="A368" s="1090" t="s">
        <v>99</v>
      </c>
      <c r="B368" s="1091"/>
      <c r="C368" s="1091"/>
      <c r="D368" s="1091"/>
      <c r="E368" s="1092"/>
      <c r="F368" s="304"/>
      <c r="G368" s="304"/>
      <c r="H368" s="304"/>
      <c r="I368" s="301"/>
      <c r="J368" s="304"/>
      <c r="K368" s="487"/>
      <c r="L368" s="487"/>
      <c r="M368" s="487"/>
      <c r="N368" s="304"/>
      <c r="O368" s="803"/>
      <c r="P368" s="803"/>
      <c r="Q368" s="305"/>
      <c r="R368" s="305"/>
      <c r="S368" s="304"/>
      <c r="V368" s="402"/>
      <c r="W368" s="398"/>
      <c r="X368" s="398"/>
      <c r="Y368" s="398"/>
      <c r="AA368" s="390"/>
      <c r="AB368" s="398"/>
      <c r="AC368" s="398"/>
      <c r="AD368" s="398"/>
    </row>
    <row r="369" spans="1:30" s="303" customFormat="1">
      <c r="A369" s="320"/>
      <c r="B369" s="321" t="s">
        <v>36</v>
      </c>
      <c r="C369" s="321"/>
      <c r="D369" s="321"/>
      <c r="E369" s="322"/>
      <c r="F369" s="304">
        <v>37355000</v>
      </c>
      <c r="G369" s="304"/>
      <c r="H369" s="304"/>
      <c r="I369" s="301"/>
      <c r="J369" s="304"/>
      <c r="K369" s="487"/>
      <c r="L369" s="487"/>
      <c r="M369" s="487"/>
      <c r="N369" s="304"/>
      <c r="O369" s="803"/>
      <c r="P369" s="803"/>
      <c r="Q369" s="305"/>
      <c r="R369" s="305"/>
      <c r="S369" s="856" t="s">
        <v>909</v>
      </c>
      <c r="V369" s="398"/>
      <c r="W369" s="398"/>
      <c r="X369" s="398"/>
      <c r="Y369" s="402">
        <v>37355000</v>
      </c>
      <c r="AA369" s="327"/>
      <c r="AB369" s="398"/>
      <c r="AC369" s="398"/>
      <c r="AD369" s="402">
        <v>1</v>
      </c>
    </row>
    <row r="370" spans="1:30" s="303" customFormat="1">
      <c r="A370" s="320"/>
      <c r="B370" s="1106"/>
      <c r="C370" s="1106"/>
      <c r="D370" s="1106"/>
      <c r="E370" s="1107"/>
      <c r="F370" s="304"/>
      <c r="G370" s="304"/>
      <c r="H370" s="304"/>
      <c r="I370" s="301"/>
      <c r="J370" s="304"/>
      <c r="K370" s="487"/>
      <c r="L370" s="487"/>
      <c r="M370" s="487"/>
      <c r="N370" s="304"/>
      <c r="O370" s="803"/>
      <c r="P370" s="803"/>
      <c r="Q370" s="305"/>
      <c r="R370" s="305"/>
      <c r="S370" s="304"/>
      <c r="V370" s="402"/>
      <c r="W370" s="398"/>
      <c r="X370" s="398"/>
      <c r="Y370" s="398"/>
      <c r="AA370" s="390"/>
      <c r="AB370" s="398"/>
      <c r="AC370" s="398"/>
      <c r="AD370" s="398"/>
    </row>
    <row r="371" spans="1:30" s="443" customFormat="1">
      <c r="A371" s="446" t="s">
        <v>1</v>
      </c>
      <c r="B371" s="447"/>
      <c r="C371" s="447"/>
      <c r="D371" s="447"/>
      <c r="E371" s="448"/>
      <c r="F371" s="449"/>
      <c r="G371" s="449"/>
      <c r="H371" s="449"/>
      <c r="I371" s="450"/>
      <c r="J371" s="449"/>
      <c r="K371" s="488"/>
      <c r="L371" s="488"/>
      <c r="M371" s="488"/>
      <c r="N371" s="449"/>
      <c r="O371" s="804"/>
      <c r="P371" s="804"/>
      <c r="Q371" s="451"/>
      <c r="R371" s="451"/>
      <c r="S371" s="449"/>
      <c r="V371" s="444"/>
      <c r="W371" s="445"/>
      <c r="X371" s="445"/>
      <c r="Y371" s="445"/>
      <c r="AA371" s="444"/>
      <c r="AB371" s="445"/>
      <c r="AC371" s="445"/>
      <c r="AD371" s="445"/>
    </row>
    <row r="372" spans="1:30" s="303" customFormat="1" ht="19.5" customHeight="1">
      <c r="A372" s="277" t="s">
        <v>2</v>
      </c>
      <c r="B372" s="278"/>
      <c r="C372" s="278"/>
      <c r="D372" s="278"/>
      <c r="E372" s="279"/>
      <c r="F372" s="280"/>
      <c r="G372" s="280"/>
      <c r="H372" s="280"/>
      <c r="I372" s="294"/>
      <c r="J372" s="280"/>
      <c r="K372" s="380"/>
      <c r="L372" s="380"/>
      <c r="M372" s="380"/>
      <c r="N372" s="280"/>
      <c r="O372" s="797"/>
      <c r="P372" s="797"/>
      <c r="Q372" s="310"/>
      <c r="R372" s="310"/>
      <c r="S372" s="380"/>
      <c r="V372" s="392"/>
      <c r="W372" s="398"/>
      <c r="X372" s="398"/>
      <c r="Y372" s="398"/>
      <c r="AA372" s="419"/>
      <c r="AB372" s="398"/>
      <c r="AC372" s="398"/>
      <c r="AD372" s="398"/>
    </row>
    <row r="373" spans="1:30" s="334" customFormat="1" ht="21.75" customHeight="1">
      <c r="A373" s="328"/>
      <c r="B373" s="329" t="s">
        <v>36</v>
      </c>
      <c r="C373" s="329"/>
      <c r="D373" s="329"/>
      <c r="E373" s="330"/>
      <c r="F373" s="331">
        <v>994930000</v>
      </c>
      <c r="G373" s="331"/>
      <c r="H373" s="331"/>
      <c r="I373" s="332"/>
      <c r="J373" s="331"/>
      <c r="K373" s="490"/>
      <c r="L373" s="490"/>
      <c r="M373" s="490"/>
      <c r="N373" s="331"/>
      <c r="O373" s="807"/>
      <c r="P373" s="807"/>
      <c r="Q373" s="333"/>
      <c r="R373" s="333"/>
      <c r="S373" s="313"/>
      <c r="V373" s="404"/>
      <c r="W373" s="404"/>
      <c r="X373" s="404"/>
      <c r="Y373" s="405">
        <v>994930000</v>
      </c>
      <c r="AA373" s="421"/>
      <c r="AB373" s="404"/>
      <c r="AC373" s="404"/>
      <c r="AD373" s="405">
        <v>1</v>
      </c>
    </row>
    <row r="374" spans="1:30" s="334" customFormat="1" ht="21.75" customHeight="1">
      <c r="A374" s="328"/>
      <c r="B374" s="841"/>
      <c r="C374" s="863" t="s">
        <v>910</v>
      </c>
      <c r="D374" s="863"/>
      <c r="E374" s="865"/>
      <c r="F374" s="866"/>
      <c r="G374" s="866"/>
      <c r="H374" s="866">
        <v>179002500</v>
      </c>
      <c r="I374" s="867"/>
      <c r="J374" s="866"/>
      <c r="K374" s="868"/>
      <c r="L374" s="866"/>
      <c r="M374" s="868"/>
      <c r="N374" s="866"/>
      <c r="O374" s="869"/>
      <c r="P374" s="869"/>
      <c r="Q374" s="870"/>
      <c r="R374" s="870"/>
      <c r="S374" s="871" t="s">
        <v>919</v>
      </c>
      <c r="V374" s="404"/>
      <c r="W374" s="404"/>
      <c r="X374" s="404"/>
      <c r="Y374" s="405"/>
      <c r="AA374" s="421"/>
      <c r="AB374" s="404"/>
      <c r="AC374" s="404"/>
      <c r="AD374" s="405"/>
    </row>
    <row r="375" spans="1:30" s="334" customFormat="1" ht="30" customHeight="1">
      <c r="A375" s="328"/>
      <c r="B375" s="841"/>
      <c r="C375" s="863" t="s">
        <v>911</v>
      </c>
      <c r="D375" s="863"/>
      <c r="E375" s="865"/>
      <c r="F375" s="866"/>
      <c r="G375" s="866">
        <v>124000000</v>
      </c>
      <c r="H375" s="866">
        <v>115086338</v>
      </c>
      <c r="I375" s="867"/>
      <c r="J375" s="866"/>
      <c r="K375" s="868" t="s">
        <v>920</v>
      </c>
      <c r="L375" s="866"/>
      <c r="M375" s="871" t="s">
        <v>921</v>
      </c>
      <c r="N375" s="866"/>
      <c r="O375" s="869"/>
      <c r="P375" s="869"/>
      <c r="Q375" s="870"/>
      <c r="R375" s="870"/>
      <c r="S375" s="871"/>
      <c r="V375" s="404"/>
      <c r="W375" s="404"/>
      <c r="X375" s="404"/>
      <c r="Y375" s="405"/>
      <c r="AA375" s="421"/>
      <c r="AB375" s="404"/>
      <c r="AC375" s="404"/>
      <c r="AD375" s="405"/>
    </row>
    <row r="376" spans="1:30" s="334" customFormat="1" ht="21.75" customHeight="1">
      <c r="A376" s="328"/>
      <c r="B376" s="841"/>
      <c r="C376" s="863" t="s">
        <v>912</v>
      </c>
      <c r="D376" s="863"/>
      <c r="E376" s="865"/>
      <c r="F376" s="866"/>
      <c r="G376" s="866"/>
      <c r="H376" s="866">
        <v>143767500</v>
      </c>
      <c r="I376" s="867"/>
      <c r="J376" s="866"/>
      <c r="K376" s="868"/>
      <c r="L376" s="866"/>
      <c r="M376" s="868"/>
      <c r="N376" s="866"/>
      <c r="O376" s="869"/>
      <c r="P376" s="869"/>
      <c r="Q376" s="870"/>
      <c r="R376" s="870"/>
      <c r="S376" s="871" t="s">
        <v>919</v>
      </c>
      <c r="V376" s="404"/>
      <c r="W376" s="404"/>
      <c r="X376" s="404"/>
      <c r="Y376" s="405"/>
      <c r="AA376" s="421"/>
      <c r="AB376" s="404"/>
      <c r="AC376" s="404"/>
      <c r="AD376" s="405"/>
    </row>
    <row r="377" spans="1:30" s="334" customFormat="1" ht="33.75" customHeight="1">
      <c r="A377" s="328"/>
      <c r="B377" s="841"/>
      <c r="C377" s="864" t="s">
        <v>913</v>
      </c>
      <c r="D377" s="864"/>
      <c r="E377" s="872"/>
      <c r="F377" s="878"/>
      <c r="G377" s="878"/>
      <c r="H377" s="878">
        <v>190097254</v>
      </c>
      <c r="I377" s="879"/>
      <c r="J377" s="878"/>
      <c r="K377" s="880" t="s">
        <v>922</v>
      </c>
      <c r="L377" s="878"/>
      <c r="M377" s="880" t="s">
        <v>923</v>
      </c>
      <c r="N377" s="878"/>
      <c r="O377" s="881">
        <v>43229</v>
      </c>
      <c r="P377" s="881">
        <v>43266</v>
      </c>
      <c r="Q377" s="882"/>
      <c r="R377" s="882"/>
      <c r="S377" s="880"/>
      <c r="V377" s="404"/>
      <c r="W377" s="404"/>
      <c r="X377" s="404"/>
      <c r="Y377" s="405"/>
      <c r="AA377" s="421"/>
      <c r="AB377" s="404"/>
      <c r="AC377" s="404"/>
      <c r="AD377" s="405"/>
    </row>
    <row r="378" spans="1:30" s="334" customFormat="1" ht="21.75" customHeight="1">
      <c r="A378" s="328"/>
      <c r="B378" s="841"/>
      <c r="C378" s="864" t="s">
        <v>914</v>
      </c>
      <c r="D378" s="876"/>
      <c r="E378" s="877"/>
      <c r="F378" s="878"/>
      <c r="G378" s="878">
        <v>33800000</v>
      </c>
      <c r="H378" s="878"/>
      <c r="I378" s="879"/>
      <c r="J378" s="878"/>
      <c r="K378" s="880"/>
      <c r="L378" s="878"/>
      <c r="M378" s="880"/>
      <c r="N378" s="878"/>
      <c r="O378" s="881"/>
      <c r="P378" s="881"/>
      <c r="Q378" s="882"/>
      <c r="R378" s="882"/>
      <c r="S378" s="880"/>
      <c r="V378" s="404"/>
      <c r="W378" s="404"/>
      <c r="X378" s="404"/>
      <c r="Y378" s="405"/>
      <c r="AA378" s="421"/>
      <c r="AB378" s="404"/>
      <c r="AC378" s="404"/>
      <c r="AD378" s="405"/>
    </row>
    <row r="379" spans="1:30" s="334" customFormat="1" ht="21.75" customHeight="1">
      <c r="A379" s="328"/>
      <c r="B379" s="841"/>
      <c r="C379" s="864" t="s">
        <v>915</v>
      </c>
      <c r="D379" s="864"/>
      <c r="E379" s="872"/>
      <c r="F379" s="878"/>
      <c r="G379" s="878">
        <v>48550000</v>
      </c>
      <c r="H379" s="878"/>
      <c r="I379" s="879"/>
      <c r="J379" s="878"/>
      <c r="K379" s="880"/>
      <c r="L379" s="878"/>
      <c r="M379" s="880"/>
      <c r="N379" s="878"/>
      <c r="O379" s="881"/>
      <c r="P379" s="881"/>
      <c r="Q379" s="882"/>
      <c r="R379" s="882"/>
      <c r="S379" s="878"/>
      <c r="V379" s="404"/>
      <c r="W379" s="404"/>
      <c r="X379" s="404"/>
      <c r="Y379" s="405"/>
      <c r="AA379" s="421"/>
      <c r="AB379" s="404"/>
      <c r="AC379" s="404"/>
      <c r="AD379" s="405"/>
    </row>
    <row r="380" spans="1:30" s="334" customFormat="1" ht="21.75" customHeight="1">
      <c r="A380" s="328"/>
      <c r="B380" s="841"/>
      <c r="C380" s="864" t="s">
        <v>916</v>
      </c>
      <c r="D380" s="864"/>
      <c r="E380" s="872"/>
      <c r="F380" s="878"/>
      <c r="G380" s="878">
        <v>135722500</v>
      </c>
      <c r="H380" s="878">
        <v>135722500</v>
      </c>
      <c r="I380" s="879"/>
      <c r="J380" s="878"/>
      <c r="K380" s="880" t="s">
        <v>924</v>
      </c>
      <c r="L380" s="878"/>
      <c r="M380" s="880"/>
      <c r="N380" s="878"/>
      <c r="O380" s="881"/>
      <c r="P380" s="881"/>
      <c r="Q380" s="882"/>
      <c r="R380" s="882"/>
      <c r="S380" s="878"/>
      <c r="V380" s="404"/>
      <c r="W380" s="404"/>
      <c r="X380" s="404"/>
      <c r="Y380" s="405"/>
      <c r="AA380" s="421"/>
      <c r="AB380" s="404"/>
      <c r="AC380" s="404"/>
      <c r="AD380" s="405"/>
    </row>
    <row r="381" spans="1:30" s="334" customFormat="1" ht="32.25" customHeight="1">
      <c r="A381" s="328"/>
      <c r="B381" s="841"/>
      <c r="C381" s="864" t="s">
        <v>917</v>
      </c>
      <c r="D381" s="864"/>
      <c r="E381" s="872"/>
      <c r="F381" s="878"/>
      <c r="G381" s="878">
        <v>50149800</v>
      </c>
      <c r="H381" s="878">
        <v>50149800</v>
      </c>
      <c r="I381" s="879"/>
      <c r="J381" s="878"/>
      <c r="K381" s="880" t="s">
        <v>925</v>
      </c>
      <c r="L381" s="878"/>
      <c r="M381" s="880" t="s">
        <v>926</v>
      </c>
      <c r="N381" s="878"/>
      <c r="O381" s="881">
        <v>43178</v>
      </c>
      <c r="P381" s="881">
        <v>43237</v>
      </c>
      <c r="Q381" s="882"/>
      <c r="R381" s="882"/>
      <c r="S381" s="880"/>
      <c r="V381" s="404"/>
      <c r="W381" s="404"/>
      <c r="X381" s="404"/>
      <c r="Y381" s="405"/>
      <c r="AA381" s="421"/>
      <c r="AB381" s="404"/>
      <c r="AC381" s="404"/>
      <c r="AD381" s="405"/>
    </row>
    <row r="382" spans="1:30" s="334" customFormat="1" ht="32.25" customHeight="1">
      <c r="A382" s="328"/>
      <c r="B382" s="841"/>
      <c r="C382" s="864" t="s">
        <v>918</v>
      </c>
      <c r="D382" s="864"/>
      <c r="E382" s="872"/>
      <c r="F382" s="878"/>
      <c r="G382" s="878">
        <v>132300000</v>
      </c>
      <c r="H382" s="878">
        <v>132300000</v>
      </c>
      <c r="I382" s="879"/>
      <c r="J382" s="878"/>
      <c r="K382" s="880"/>
      <c r="L382" s="878"/>
      <c r="M382" s="880"/>
      <c r="N382" s="878"/>
      <c r="O382" s="881"/>
      <c r="P382" s="881"/>
      <c r="Q382" s="882"/>
      <c r="R382" s="882"/>
      <c r="S382" s="880" t="s">
        <v>927</v>
      </c>
      <c r="V382" s="404"/>
      <c r="W382" s="404"/>
      <c r="X382" s="404"/>
      <c r="Y382" s="405"/>
      <c r="AA382" s="421"/>
      <c r="AB382" s="404"/>
      <c r="AC382" s="404"/>
      <c r="AD382" s="405"/>
    </row>
    <row r="383" spans="1:30" s="303" customFormat="1">
      <c r="A383" s="277"/>
      <c r="B383" s="861"/>
      <c r="C383" s="861"/>
      <c r="D383" s="861"/>
      <c r="E383" s="862"/>
      <c r="F383" s="280"/>
      <c r="G383" s="280"/>
      <c r="H383" s="280"/>
      <c r="I383" s="294"/>
      <c r="J383" s="280"/>
      <c r="K383" s="380"/>
      <c r="L383" s="380"/>
      <c r="M383" s="380"/>
      <c r="N383" s="280"/>
      <c r="O383" s="797"/>
      <c r="P383" s="797"/>
      <c r="Q383" s="310"/>
      <c r="R383" s="310"/>
      <c r="S383" s="280"/>
      <c r="V383" s="392"/>
      <c r="W383" s="398"/>
      <c r="X383" s="398"/>
      <c r="Y383" s="398"/>
      <c r="AA383" s="419"/>
      <c r="AB383" s="398"/>
      <c r="AC383" s="398"/>
      <c r="AD383" s="398"/>
    </row>
    <row r="384" spans="1:30" s="303" customFormat="1">
      <c r="A384" s="277" t="s">
        <v>10</v>
      </c>
      <c r="B384" s="278"/>
      <c r="C384" s="278"/>
      <c r="D384" s="278"/>
      <c r="E384" s="279"/>
      <c r="F384" s="280"/>
      <c r="G384" s="280"/>
      <c r="H384" s="280"/>
      <c r="I384" s="294"/>
      <c r="J384" s="280"/>
      <c r="K384" s="380"/>
      <c r="L384" s="380"/>
      <c r="M384" s="380"/>
      <c r="N384" s="280"/>
      <c r="O384" s="797"/>
      <c r="P384" s="797"/>
      <c r="Q384" s="310"/>
      <c r="R384" s="310"/>
      <c r="S384" s="280"/>
      <c r="V384" s="392"/>
      <c r="W384" s="398"/>
      <c r="X384" s="398"/>
      <c r="Y384" s="398"/>
      <c r="AA384" s="419"/>
      <c r="AB384" s="398"/>
      <c r="AC384" s="398"/>
      <c r="AD384" s="398"/>
    </row>
    <row r="385" spans="1:30" s="303" customFormat="1" ht="26.25" customHeight="1">
      <c r="A385" s="277"/>
      <c r="B385" s="1104" t="s">
        <v>336</v>
      </c>
      <c r="C385" s="1104"/>
      <c r="D385" s="1104"/>
      <c r="E385" s="1105"/>
      <c r="F385" s="280"/>
      <c r="G385" s="280"/>
      <c r="H385" s="280"/>
      <c r="I385" s="294"/>
      <c r="J385" s="280"/>
      <c r="K385" s="380"/>
      <c r="L385" s="380"/>
      <c r="M385" s="380"/>
      <c r="N385" s="280"/>
      <c r="O385" s="797"/>
      <c r="P385" s="797"/>
      <c r="Q385" s="310"/>
      <c r="R385" s="310"/>
      <c r="S385" s="280"/>
      <c r="V385" s="392"/>
      <c r="W385" s="398"/>
      <c r="X385" s="398"/>
      <c r="Y385" s="398"/>
      <c r="AA385" s="419"/>
      <c r="AB385" s="398"/>
      <c r="AC385" s="398"/>
      <c r="AD385" s="398"/>
    </row>
    <row r="386" spans="1:30" s="303" customFormat="1" ht="30">
      <c r="A386" s="277"/>
      <c r="B386" s="1100" t="s">
        <v>94</v>
      </c>
      <c r="C386" s="1100"/>
      <c r="D386" s="1100"/>
      <c r="E386" s="1101"/>
      <c r="F386" s="268">
        <v>50000000</v>
      </c>
      <c r="G386" s="268">
        <v>39890000</v>
      </c>
      <c r="H386" s="268">
        <v>38640000</v>
      </c>
      <c r="I386" s="272">
        <v>0.8</v>
      </c>
      <c r="J386" s="268"/>
      <c r="K386" s="720" t="s">
        <v>535</v>
      </c>
      <c r="L386" s="315"/>
      <c r="M386" s="315" t="s">
        <v>536</v>
      </c>
      <c r="N386" s="268"/>
      <c r="O386" s="805">
        <v>43159</v>
      </c>
      <c r="P386" s="805">
        <v>43203</v>
      </c>
      <c r="Q386" s="314"/>
      <c r="R386" s="314"/>
      <c r="S386" s="315"/>
      <c r="V386" s="398"/>
      <c r="W386" s="400">
        <v>50000000</v>
      </c>
      <c r="X386" s="398"/>
      <c r="Y386" s="398"/>
      <c r="AA386" s="327"/>
      <c r="AB386" s="400">
        <v>1</v>
      </c>
      <c r="AC386" s="398"/>
      <c r="AD386" s="398"/>
    </row>
    <row r="387" spans="1:30" s="303" customFormat="1">
      <c r="A387" s="277"/>
      <c r="B387" s="1095" t="s">
        <v>95</v>
      </c>
      <c r="C387" s="1095"/>
      <c r="D387" s="1095"/>
      <c r="E387" s="1096"/>
      <c r="F387" s="280">
        <v>35000000</v>
      </c>
      <c r="G387" s="280"/>
      <c r="H387" s="280"/>
      <c r="I387" s="294"/>
      <c r="J387" s="280"/>
      <c r="K387" s="380"/>
      <c r="L387" s="380"/>
      <c r="M387" s="380"/>
      <c r="N387" s="280"/>
      <c r="O387" s="797"/>
      <c r="P387" s="797"/>
      <c r="Q387" s="310"/>
      <c r="R387" s="310"/>
      <c r="S387" s="280"/>
      <c r="V387" s="398"/>
      <c r="W387" s="398"/>
      <c r="X387" s="392">
        <v>35000000</v>
      </c>
      <c r="Y387" s="398"/>
      <c r="AA387" s="327"/>
      <c r="AB387" s="398"/>
      <c r="AC387" s="392">
        <v>1</v>
      </c>
      <c r="AD387" s="398"/>
    </row>
    <row r="388" spans="1:30" s="303" customFormat="1">
      <c r="A388" s="320"/>
      <c r="B388" s="1106"/>
      <c r="C388" s="1106"/>
      <c r="D388" s="1106"/>
      <c r="E388" s="1107"/>
      <c r="F388" s="304"/>
      <c r="G388" s="304"/>
      <c r="H388" s="304"/>
      <c r="I388" s="301"/>
      <c r="J388" s="304"/>
      <c r="K388" s="487"/>
      <c r="L388" s="487"/>
      <c r="M388" s="487"/>
      <c r="N388" s="304"/>
      <c r="O388" s="803"/>
      <c r="P388" s="803"/>
      <c r="Q388" s="305"/>
      <c r="R388" s="305"/>
      <c r="S388" s="304"/>
      <c r="V388" s="402"/>
      <c r="W388" s="398"/>
      <c r="X388" s="398"/>
      <c r="Y388" s="398"/>
      <c r="AA388" s="390"/>
      <c r="AB388" s="398"/>
      <c r="AC388" s="398"/>
      <c r="AD388" s="398"/>
    </row>
    <row r="389" spans="1:30" s="303" customFormat="1">
      <c r="A389" s="282" t="s">
        <v>100</v>
      </c>
      <c r="B389" s="283"/>
      <c r="C389" s="283"/>
      <c r="D389" s="283"/>
      <c r="E389" s="284"/>
      <c r="F389" s="285"/>
      <c r="G389" s="285"/>
      <c r="H389" s="285"/>
      <c r="I389" s="286"/>
      <c r="J389" s="285"/>
      <c r="K389" s="483"/>
      <c r="L389" s="483"/>
      <c r="M389" s="483"/>
      <c r="N389" s="285"/>
      <c r="O389" s="798"/>
      <c r="P389" s="798"/>
      <c r="Q389" s="287"/>
      <c r="R389" s="287"/>
      <c r="S389" s="285" t="s">
        <v>531</v>
      </c>
      <c r="V389" s="393"/>
      <c r="W389" s="398"/>
      <c r="X389" s="398"/>
      <c r="Y389" s="398"/>
      <c r="AA389" s="390"/>
      <c r="AB389" s="398"/>
      <c r="AC389" s="398"/>
      <c r="AD389" s="398"/>
    </row>
    <row r="390" spans="1:30" s="303" customFormat="1">
      <c r="A390" s="282"/>
      <c r="B390" s="283" t="s">
        <v>67</v>
      </c>
      <c r="C390" s="283"/>
      <c r="D390" s="283"/>
      <c r="E390" s="284"/>
      <c r="F390" s="285">
        <v>9069540000</v>
      </c>
      <c r="G390" s="285"/>
      <c r="H390" s="285"/>
      <c r="I390" s="286"/>
      <c r="J390" s="285"/>
      <c r="K390" s="483"/>
      <c r="L390" s="483"/>
      <c r="M390" s="483"/>
      <c r="N390" s="285"/>
      <c r="O390" s="798"/>
      <c r="P390" s="798"/>
      <c r="Q390" s="287"/>
      <c r="R390" s="287"/>
      <c r="S390" s="285"/>
      <c r="V390" s="398"/>
      <c r="W390" s="398"/>
      <c r="X390" s="398"/>
      <c r="Y390" s="393">
        <v>9069540000</v>
      </c>
      <c r="AA390" s="327"/>
      <c r="AB390" s="398"/>
      <c r="AC390" s="398"/>
      <c r="AD390" s="393">
        <v>1</v>
      </c>
    </row>
    <row r="391" spans="1:30" s="303" customFormat="1">
      <c r="A391" s="282"/>
      <c r="B391" s="283"/>
      <c r="C391" s="883" t="s">
        <v>928</v>
      </c>
      <c r="D391" s="283"/>
      <c r="E391" s="284"/>
      <c r="F391" s="285"/>
      <c r="G391" s="285">
        <v>21000000</v>
      </c>
      <c r="H391" s="285"/>
      <c r="I391" s="286"/>
      <c r="J391" s="285"/>
      <c r="K391" s="483"/>
      <c r="L391" s="483"/>
      <c r="M391" s="483"/>
      <c r="N391" s="285"/>
      <c r="O391" s="798"/>
      <c r="P391" s="798"/>
      <c r="Q391" s="287"/>
      <c r="R391" s="287"/>
      <c r="S391" s="285"/>
      <c r="V391" s="398"/>
      <c r="W391" s="398"/>
      <c r="X391" s="398"/>
      <c r="Y391" s="393"/>
      <c r="AA391" s="327"/>
      <c r="AB391" s="398"/>
      <c r="AC391" s="398"/>
      <c r="AD391" s="393"/>
    </row>
    <row r="392" spans="1:30" s="303" customFormat="1">
      <c r="A392" s="282"/>
      <c r="B392" s="283"/>
      <c r="C392" s="883" t="s">
        <v>929</v>
      </c>
      <c r="D392" s="283"/>
      <c r="E392" s="284"/>
      <c r="F392" s="285"/>
      <c r="G392" s="285">
        <v>3225000</v>
      </c>
      <c r="H392" s="285"/>
      <c r="I392" s="286"/>
      <c r="J392" s="285"/>
      <c r="K392" s="483"/>
      <c r="L392" s="483"/>
      <c r="M392" s="483"/>
      <c r="N392" s="285"/>
      <c r="O392" s="798"/>
      <c r="P392" s="798"/>
      <c r="Q392" s="287"/>
      <c r="R392" s="287"/>
      <c r="S392" s="285"/>
      <c r="V392" s="398"/>
      <c r="W392" s="398"/>
      <c r="X392" s="398"/>
      <c r="Y392" s="393"/>
      <c r="AA392" s="327"/>
      <c r="AB392" s="398"/>
      <c r="AC392" s="398"/>
      <c r="AD392" s="393"/>
    </row>
    <row r="393" spans="1:30" s="303" customFormat="1">
      <c r="A393" s="282"/>
      <c r="B393" s="283"/>
      <c r="C393" s="883" t="s">
        <v>930</v>
      </c>
      <c r="D393" s="283"/>
      <c r="E393" s="284"/>
      <c r="F393" s="285"/>
      <c r="G393" s="285">
        <v>26750000</v>
      </c>
      <c r="H393" s="285"/>
      <c r="I393" s="286"/>
      <c r="J393" s="285"/>
      <c r="K393" s="483"/>
      <c r="L393" s="483"/>
      <c r="M393" s="483"/>
      <c r="N393" s="285"/>
      <c r="O393" s="798"/>
      <c r="P393" s="798"/>
      <c r="Q393" s="287"/>
      <c r="R393" s="287"/>
      <c r="S393" s="285"/>
      <c r="V393" s="398"/>
      <c r="W393" s="398"/>
      <c r="X393" s="398"/>
      <c r="Y393" s="393"/>
      <c r="AA393" s="327"/>
      <c r="AB393" s="398"/>
      <c r="AC393" s="398"/>
      <c r="AD393" s="393"/>
    </row>
    <row r="394" spans="1:30" s="303" customFormat="1">
      <c r="A394" s="282"/>
      <c r="B394" s="283"/>
      <c r="C394" s="883" t="s">
        <v>931</v>
      </c>
      <c r="D394" s="283"/>
      <c r="E394" s="284"/>
      <c r="F394" s="285"/>
      <c r="G394" s="285">
        <v>328565000</v>
      </c>
      <c r="H394" s="285"/>
      <c r="I394" s="286"/>
      <c r="J394" s="285"/>
      <c r="K394" s="483"/>
      <c r="L394" s="483"/>
      <c r="M394" s="483"/>
      <c r="N394" s="285"/>
      <c r="O394" s="798"/>
      <c r="P394" s="798"/>
      <c r="Q394" s="287"/>
      <c r="R394" s="287"/>
      <c r="S394" s="285"/>
      <c r="V394" s="398"/>
      <c r="W394" s="398"/>
      <c r="X394" s="398"/>
      <c r="Y394" s="393"/>
      <c r="AA394" s="327"/>
      <c r="AB394" s="398"/>
      <c r="AC394" s="398"/>
      <c r="AD394" s="393"/>
    </row>
    <row r="395" spans="1:30" s="303" customFormat="1">
      <c r="A395" s="282"/>
      <c r="B395" s="283"/>
      <c r="C395" s="883" t="s">
        <v>932</v>
      </c>
      <c r="D395" s="283"/>
      <c r="E395" s="284"/>
      <c r="F395" s="285"/>
      <c r="G395" s="285">
        <v>59000000</v>
      </c>
      <c r="H395" s="285"/>
      <c r="I395" s="286"/>
      <c r="J395" s="285"/>
      <c r="K395" s="483"/>
      <c r="L395" s="483"/>
      <c r="M395" s="483"/>
      <c r="N395" s="285"/>
      <c r="O395" s="798"/>
      <c r="P395" s="798"/>
      <c r="Q395" s="287"/>
      <c r="R395" s="287"/>
      <c r="S395" s="285"/>
      <c r="V395" s="398"/>
      <c r="W395" s="398"/>
      <c r="X395" s="398"/>
      <c r="Y395" s="393"/>
      <c r="AA395" s="327"/>
      <c r="AB395" s="398"/>
      <c r="AC395" s="398"/>
      <c r="AD395" s="393"/>
    </row>
    <row r="396" spans="1:30" s="303" customFormat="1">
      <c r="A396" s="282"/>
      <c r="B396" s="283"/>
      <c r="C396" s="883" t="s">
        <v>933</v>
      </c>
      <c r="D396" s="283"/>
      <c r="E396" s="284"/>
      <c r="F396" s="285"/>
      <c r="G396" s="285">
        <v>683000000</v>
      </c>
      <c r="H396" s="285"/>
      <c r="I396" s="286"/>
      <c r="J396" s="285"/>
      <c r="K396" s="483"/>
      <c r="L396" s="483"/>
      <c r="M396" s="483"/>
      <c r="N396" s="285"/>
      <c r="O396" s="798"/>
      <c r="P396" s="798"/>
      <c r="Q396" s="287"/>
      <c r="R396" s="287"/>
      <c r="S396" s="285"/>
      <c r="V396" s="398"/>
      <c r="W396" s="398"/>
      <c r="X396" s="398"/>
      <c r="Y396" s="393"/>
      <c r="AA396" s="327"/>
      <c r="AB396" s="398"/>
      <c r="AC396" s="398"/>
      <c r="AD396" s="393"/>
    </row>
    <row r="397" spans="1:30" s="303" customFormat="1">
      <c r="A397" s="282"/>
      <c r="B397" s="283"/>
      <c r="C397" s="883" t="s">
        <v>934</v>
      </c>
      <c r="D397" s="283"/>
      <c r="E397" s="284"/>
      <c r="F397" s="285"/>
      <c r="G397" s="285">
        <v>236000000</v>
      </c>
      <c r="H397" s="285"/>
      <c r="I397" s="286"/>
      <c r="J397" s="285"/>
      <c r="K397" s="483"/>
      <c r="L397" s="483"/>
      <c r="M397" s="483"/>
      <c r="N397" s="285"/>
      <c r="O397" s="798"/>
      <c r="P397" s="798"/>
      <c r="Q397" s="287"/>
      <c r="R397" s="287"/>
      <c r="S397" s="285"/>
      <c r="V397" s="398"/>
      <c r="W397" s="398"/>
      <c r="X397" s="398"/>
      <c r="Y397" s="393"/>
      <c r="AA397" s="327"/>
      <c r="AB397" s="398"/>
      <c r="AC397" s="398"/>
      <c r="AD397" s="393"/>
    </row>
    <row r="398" spans="1:30" s="303" customFormat="1">
      <c r="A398" s="282"/>
      <c r="B398" s="283"/>
      <c r="C398" s="883" t="s">
        <v>935</v>
      </c>
      <c r="D398" s="283"/>
      <c r="E398" s="284"/>
      <c r="F398" s="285"/>
      <c r="G398" s="285">
        <v>7000000000</v>
      </c>
      <c r="H398" s="285"/>
      <c r="I398" s="286"/>
      <c r="J398" s="285"/>
      <c r="K398" s="483"/>
      <c r="L398" s="483"/>
      <c r="M398" s="483"/>
      <c r="N398" s="285"/>
      <c r="O398" s="798"/>
      <c r="P398" s="798"/>
      <c r="Q398" s="287"/>
      <c r="R398" s="287"/>
      <c r="S398" s="285"/>
      <c r="V398" s="398"/>
      <c r="W398" s="398"/>
      <c r="X398" s="398"/>
      <c r="Y398" s="393"/>
      <c r="AA398" s="327"/>
      <c r="AB398" s="398"/>
      <c r="AC398" s="398"/>
      <c r="AD398" s="393"/>
    </row>
    <row r="399" spans="1:30" s="303" customFormat="1">
      <c r="A399" s="282"/>
      <c r="B399" s="283"/>
      <c r="C399" s="883" t="s">
        <v>936</v>
      </c>
      <c r="D399" s="283"/>
      <c r="E399" s="284"/>
      <c r="F399" s="285"/>
      <c r="G399" s="285">
        <v>630330500</v>
      </c>
      <c r="H399" s="285"/>
      <c r="I399" s="286"/>
      <c r="J399" s="285"/>
      <c r="K399" s="483"/>
      <c r="L399" s="483"/>
      <c r="M399" s="483"/>
      <c r="N399" s="285"/>
      <c r="O399" s="798"/>
      <c r="P399" s="798"/>
      <c r="Q399" s="287"/>
      <c r="R399" s="287"/>
      <c r="S399" s="285"/>
      <c r="V399" s="398"/>
      <c r="W399" s="398"/>
      <c r="X399" s="398"/>
      <c r="Y399" s="393"/>
      <c r="AA399" s="327"/>
      <c r="AB399" s="398"/>
      <c r="AC399" s="398"/>
      <c r="AD399" s="393"/>
    </row>
    <row r="400" spans="1:30" s="303" customFormat="1">
      <c r="A400" s="282"/>
      <c r="B400" s="283"/>
      <c r="C400" s="883" t="s">
        <v>937</v>
      </c>
      <c r="D400" s="283"/>
      <c r="E400" s="284"/>
      <c r="F400" s="285"/>
      <c r="G400" s="285">
        <v>81669500</v>
      </c>
      <c r="H400" s="285"/>
      <c r="I400" s="286"/>
      <c r="J400" s="285"/>
      <c r="K400" s="483"/>
      <c r="L400" s="483"/>
      <c r="M400" s="483"/>
      <c r="N400" s="285"/>
      <c r="O400" s="798"/>
      <c r="P400" s="798"/>
      <c r="Q400" s="287"/>
      <c r="R400" s="287"/>
      <c r="S400" s="285"/>
      <c r="V400" s="398"/>
      <c r="W400" s="398"/>
      <c r="X400" s="398"/>
      <c r="Y400" s="393"/>
      <c r="AA400" s="327"/>
      <c r="AB400" s="398"/>
      <c r="AC400" s="398"/>
      <c r="AD400" s="393"/>
    </row>
    <row r="401" spans="1:30" s="303" customFormat="1">
      <c r="A401" s="320"/>
      <c r="B401" s="1098"/>
      <c r="C401" s="1098"/>
      <c r="D401" s="1098"/>
      <c r="E401" s="1099"/>
      <c r="F401" s="304"/>
      <c r="G401" s="304"/>
      <c r="H401" s="304"/>
      <c r="I401" s="301"/>
      <c r="J401" s="304"/>
      <c r="K401" s="487"/>
      <c r="L401" s="487"/>
      <c r="M401" s="487"/>
      <c r="N401" s="304"/>
      <c r="O401" s="803"/>
      <c r="P401" s="803"/>
      <c r="Q401" s="305"/>
      <c r="R401" s="305"/>
      <c r="S401" s="304"/>
      <c r="V401" s="402"/>
      <c r="W401" s="398"/>
      <c r="X401" s="398"/>
      <c r="Y401" s="398"/>
      <c r="AA401" s="390"/>
      <c r="AB401" s="398"/>
      <c r="AC401" s="398"/>
      <c r="AD401" s="398"/>
    </row>
    <row r="402" spans="1:30" s="443" customFormat="1">
      <c r="A402" s="446" t="s">
        <v>0</v>
      </c>
      <c r="B402" s="447"/>
      <c r="C402" s="447"/>
      <c r="D402" s="447"/>
      <c r="E402" s="448"/>
      <c r="F402" s="452"/>
      <c r="G402" s="449"/>
      <c r="H402" s="449"/>
      <c r="I402" s="450"/>
      <c r="J402" s="449"/>
      <c r="K402" s="488"/>
      <c r="L402" s="488"/>
      <c r="M402" s="488"/>
      <c r="N402" s="449"/>
      <c r="O402" s="804"/>
      <c r="P402" s="804"/>
      <c r="Q402" s="451"/>
      <c r="R402" s="451"/>
      <c r="S402" s="449"/>
      <c r="V402" s="453"/>
      <c r="W402" s="445"/>
      <c r="X402" s="445"/>
      <c r="Y402" s="445"/>
      <c r="AA402" s="453"/>
      <c r="AB402" s="445"/>
      <c r="AC402" s="445"/>
      <c r="AD402" s="445"/>
    </row>
    <row r="403" spans="1:30" s="303" customFormat="1">
      <c r="A403" s="277" t="s">
        <v>29</v>
      </c>
      <c r="B403" s="278"/>
      <c r="C403" s="278"/>
      <c r="D403" s="278"/>
      <c r="E403" s="279"/>
      <c r="F403" s="280"/>
      <c r="G403" s="280"/>
      <c r="H403" s="280"/>
      <c r="I403" s="294"/>
      <c r="J403" s="280"/>
      <c r="K403" s="380"/>
      <c r="L403" s="380"/>
      <c r="M403" s="380"/>
      <c r="N403" s="280"/>
      <c r="O403" s="797"/>
      <c r="P403" s="797"/>
      <c r="Q403" s="310"/>
      <c r="R403" s="310"/>
      <c r="S403" s="280"/>
      <c r="V403" s="392"/>
      <c r="W403" s="398"/>
      <c r="X403" s="398"/>
      <c r="Y403" s="398"/>
      <c r="AA403" s="419"/>
      <c r="AB403" s="398"/>
      <c r="AC403" s="398"/>
      <c r="AD403" s="398"/>
    </row>
    <row r="404" spans="1:30" s="323" customFormat="1">
      <c r="A404" s="292"/>
      <c r="B404" s="14" t="s">
        <v>101</v>
      </c>
      <c r="C404" s="741"/>
      <c r="D404" s="741"/>
      <c r="E404" s="742"/>
      <c r="F404" s="268"/>
      <c r="G404" s="268"/>
      <c r="H404" s="268"/>
      <c r="I404" s="272"/>
      <c r="J404" s="268"/>
      <c r="K404" s="315"/>
      <c r="L404" s="315"/>
      <c r="M404" s="315"/>
      <c r="N404" s="268"/>
      <c r="O404" s="805"/>
      <c r="P404" s="805"/>
      <c r="Q404" s="314"/>
      <c r="R404" s="314"/>
      <c r="S404" s="268"/>
      <c r="V404" s="400"/>
      <c r="W404" s="403"/>
      <c r="X404" s="403"/>
      <c r="Y404" s="403"/>
      <c r="AA404" s="422"/>
      <c r="AB404" s="403"/>
      <c r="AC404" s="403"/>
      <c r="AD404" s="403"/>
    </row>
    <row r="405" spans="1:30" s="323" customFormat="1" ht="45">
      <c r="A405" s="292"/>
      <c r="B405" s="1100" t="s">
        <v>94</v>
      </c>
      <c r="C405" s="1100"/>
      <c r="D405" s="1100"/>
      <c r="E405" s="1101"/>
      <c r="F405" s="268">
        <v>39000000</v>
      </c>
      <c r="G405" s="268"/>
      <c r="H405" s="268">
        <v>37649800</v>
      </c>
      <c r="I405" s="272"/>
      <c r="J405" s="268"/>
      <c r="K405" s="771" t="s">
        <v>423</v>
      </c>
      <c r="L405" s="315"/>
      <c r="M405" s="752" t="s">
        <v>864</v>
      </c>
      <c r="N405" s="268"/>
      <c r="O405" s="805"/>
      <c r="P405" s="805"/>
      <c r="Q405" s="314"/>
      <c r="R405" s="314"/>
      <c r="S405" s="268"/>
      <c r="V405" s="403"/>
      <c r="W405" s="400">
        <v>39000000</v>
      </c>
      <c r="X405" s="403"/>
      <c r="Y405" s="403"/>
      <c r="AA405" s="418"/>
      <c r="AB405" s="400">
        <v>1</v>
      </c>
      <c r="AC405" s="403"/>
      <c r="AD405" s="403"/>
    </row>
    <row r="406" spans="1:30" s="323" customFormat="1">
      <c r="A406" s="288"/>
      <c r="B406" s="13" t="s">
        <v>102</v>
      </c>
      <c r="C406" s="337"/>
      <c r="D406" s="337"/>
      <c r="E406" s="338"/>
      <c r="F406" s="270"/>
      <c r="G406" s="270"/>
      <c r="H406" s="270"/>
      <c r="I406" s="271"/>
      <c r="J406" s="270"/>
      <c r="K406" s="265"/>
      <c r="L406" s="265"/>
      <c r="M406" s="265"/>
      <c r="N406" s="270"/>
      <c r="O406" s="808"/>
      <c r="P406" s="808"/>
      <c r="Q406" s="339"/>
      <c r="R406" s="339"/>
      <c r="S406" s="270"/>
      <c r="V406" s="403"/>
      <c r="W406" s="407"/>
      <c r="X406" s="403"/>
      <c r="Y406" s="403"/>
      <c r="AA406" s="418"/>
      <c r="AB406" s="407"/>
      <c r="AC406" s="403"/>
      <c r="AD406" s="403"/>
    </row>
    <row r="407" spans="1:30" s="323" customFormat="1" ht="30">
      <c r="A407" s="288"/>
      <c r="B407" s="1102" t="s">
        <v>94</v>
      </c>
      <c r="C407" s="1102"/>
      <c r="D407" s="1102"/>
      <c r="E407" s="1103"/>
      <c r="F407" s="270">
        <v>39796800</v>
      </c>
      <c r="G407" s="270"/>
      <c r="H407" s="270">
        <v>9949200</v>
      </c>
      <c r="I407" s="271"/>
      <c r="J407" s="270"/>
      <c r="K407" s="771" t="s">
        <v>423</v>
      </c>
      <c r="L407" s="265"/>
      <c r="M407" s="752" t="s">
        <v>865</v>
      </c>
      <c r="N407" s="270"/>
      <c r="O407" s="808"/>
      <c r="P407" s="808"/>
      <c r="Q407" s="339"/>
      <c r="R407" s="339"/>
      <c r="S407" s="270"/>
      <c r="V407" s="403"/>
      <c r="W407" s="407">
        <v>39796800</v>
      </c>
      <c r="X407" s="403"/>
      <c r="Y407" s="403"/>
      <c r="AA407" s="418"/>
      <c r="AB407" s="407">
        <v>1</v>
      </c>
      <c r="AC407" s="403"/>
      <c r="AD407" s="403"/>
    </row>
    <row r="408" spans="1:30" s="323" customFormat="1">
      <c r="A408" s="292"/>
      <c r="B408" s="14" t="s">
        <v>338</v>
      </c>
      <c r="C408" s="741"/>
      <c r="D408" s="741"/>
      <c r="E408" s="742"/>
      <c r="F408" s="268"/>
      <c r="G408" s="268"/>
      <c r="H408" s="268"/>
      <c r="I408" s="272"/>
      <c r="J408" s="268"/>
      <c r="K408" s="315"/>
      <c r="L408" s="315"/>
      <c r="M408" s="315"/>
      <c r="N408" s="268"/>
      <c r="O408" s="805"/>
      <c r="P408" s="805"/>
      <c r="Q408" s="314"/>
      <c r="R408" s="314"/>
      <c r="S408" s="268"/>
      <c r="V408" s="403"/>
      <c r="W408" s="400"/>
      <c r="X408" s="403"/>
      <c r="Y408" s="403"/>
      <c r="AA408" s="418"/>
      <c r="AB408" s="400"/>
      <c r="AC408" s="403"/>
      <c r="AD408" s="403"/>
    </row>
    <row r="409" spans="1:30" s="323" customFormat="1">
      <c r="A409" s="292"/>
      <c r="B409" s="1100" t="s">
        <v>94</v>
      </c>
      <c r="C409" s="1100"/>
      <c r="D409" s="1100"/>
      <c r="E409" s="1101"/>
      <c r="F409" s="268">
        <v>50000000</v>
      </c>
      <c r="G409" s="268"/>
      <c r="H409" s="268"/>
      <c r="I409" s="272"/>
      <c r="J409" s="268"/>
      <c r="K409" s="315"/>
      <c r="L409" s="315"/>
      <c r="M409" s="315"/>
      <c r="N409" s="268"/>
      <c r="O409" s="805"/>
      <c r="P409" s="805"/>
      <c r="Q409" s="314"/>
      <c r="R409" s="314"/>
      <c r="S409" s="268"/>
      <c r="V409" s="403"/>
      <c r="W409" s="400">
        <v>50000000</v>
      </c>
      <c r="X409" s="403"/>
      <c r="Y409" s="403"/>
      <c r="AA409" s="418"/>
      <c r="AB409" s="400">
        <v>1</v>
      </c>
      <c r="AC409" s="403"/>
      <c r="AD409" s="403"/>
    </row>
    <row r="410" spans="1:30" s="323" customFormat="1">
      <c r="A410" s="292"/>
      <c r="B410" s="1100" t="s">
        <v>95</v>
      </c>
      <c r="C410" s="1100"/>
      <c r="D410" s="1100"/>
      <c r="E410" s="1101"/>
      <c r="F410" s="268">
        <v>47000000</v>
      </c>
      <c r="G410" s="268"/>
      <c r="H410" s="268"/>
      <c r="I410" s="272"/>
      <c r="J410" s="268"/>
      <c r="K410" s="315"/>
      <c r="L410" s="315"/>
      <c r="M410" s="315"/>
      <c r="N410" s="268"/>
      <c r="O410" s="805"/>
      <c r="P410" s="805"/>
      <c r="Q410" s="314"/>
      <c r="R410" s="314"/>
      <c r="S410" s="268"/>
      <c r="V410" s="403"/>
      <c r="W410" s="403"/>
      <c r="X410" s="400">
        <v>47000000</v>
      </c>
      <c r="Y410" s="403"/>
      <c r="AA410" s="418"/>
      <c r="AB410" s="403"/>
      <c r="AC410" s="400">
        <v>1</v>
      </c>
      <c r="AD410" s="403"/>
    </row>
    <row r="411" spans="1:30" s="323" customFormat="1">
      <c r="A411" s="292"/>
      <c r="B411" s="15" t="s">
        <v>339</v>
      </c>
      <c r="C411" s="741"/>
      <c r="D411" s="741"/>
      <c r="E411" s="742"/>
      <c r="F411" s="268"/>
      <c r="G411" s="268"/>
      <c r="H411" s="268"/>
      <c r="I411" s="272"/>
      <c r="J411" s="268"/>
      <c r="K411" s="315"/>
      <c r="L411" s="315"/>
      <c r="M411" s="315"/>
      <c r="N411" s="268"/>
      <c r="O411" s="805"/>
      <c r="P411" s="805"/>
      <c r="Q411" s="314"/>
      <c r="R411" s="314"/>
      <c r="S411" s="268"/>
      <c r="V411" s="400"/>
      <c r="W411" s="403"/>
      <c r="X411" s="403"/>
      <c r="Y411" s="403"/>
      <c r="AA411" s="422"/>
      <c r="AB411" s="403"/>
      <c r="AC411" s="403"/>
      <c r="AD411" s="403"/>
    </row>
    <row r="412" spans="1:30" s="323" customFormat="1" ht="30">
      <c r="A412" s="292"/>
      <c r="B412" s="1100" t="s">
        <v>94</v>
      </c>
      <c r="C412" s="1100"/>
      <c r="D412" s="1100"/>
      <c r="E412" s="1101"/>
      <c r="F412" s="268">
        <v>48000000</v>
      </c>
      <c r="G412" s="268"/>
      <c r="H412" s="268">
        <v>47800000</v>
      </c>
      <c r="I412" s="272"/>
      <c r="J412" s="268"/>
      <c r="K412" s="752" t="s">
        <v>862</v>
      </c>
      <c r="L412" s="315"/>
      <c r="M412" s="752" t="s">
        <v>863</v>
      </c>
      <c r="N412" s="268"/>
      <c r="O412" s="805">
        <v>43115</v>
      </c>
      <c r="P412" s="809">
        <v>43174</v>
      </c>
      <c r="Q412" s="314"/>
      <c r="R412" s="314"/>
      <c r="S412" s="268"/>
      <c r="V412" s="403"/>
      <c r="W412" s="400">
        <v>48000000</v>
      </c>
      <c r="X412" s="403"/>
      <c r="Y412" s="403"/>
      <c r="AA412" s="418"/>
      <c r="AB412" s="400">
        <v>1</v>
      </c>
      <c r="AC412" s="403"/>
      <c r="AD412" s="403"/>
    </row>
    <row r="413" spans="1:30" s="323" customFormat="1">
      <c r="A413" s="292"/>
      <c r="B413" s="1100" t="s">
        <v>95</v>
      </c>
      <c r="C413" s="1100"/>
      <c r="D413" s="1100"/>
      <c r="E413" s="1101"/>
      <c r="F413" s="268">
        <v>45000000</v>
      </c>
      <c r="G413" s="268"/>
      <c r="H413" s="268"/>
      <c r="I413" s="272"/>
      <c r="J413" s="268"/>
      <c r="K413" s="315"/>
      <c r="L413" s="315"/>
      <c r="M413" s="315"/>
      <c r="N413" s="268"/>
      <c r="O413" s="805"/>
      <c r="P413" s="805"/>
      <c r="Q413" s="314"/>
      <c r="R413" s="314"/>
      <c r="S413" s="268"/>
      <c r="V413" s="403"/>
      <c r="W413" s="403"/>
      <c r="X413" s="400">
        <v>45000000</v>
      </c>
      <c r="Y413" s="403"/>
      <c r="AA413" s="418"/>
      <c r="AB413" s="403"/>
      <c r="AC413" s="400">
        <v>1</v>
      </c>
      <c r="AD413" s="403"/>
    </row>
    <row r="414" spans="1:30" s="785" customFormat="1">
      <c r="A414" s="777"/>
      <c r="B414" s="778" t="s">
        <v>866</v>
      </c>
      <c r="C414" s="778"/>
      <c r="D414" s="779"/>
      <c r="E414" s="780"/>
      <c r="F414" s="781"/>
      <c r="G414" s="781"/>
      <c r="H414" s="781"/>
      <c r="I414" s="782"/>
      <c r="J414" s="781"/>
      <c r="K414" s="783"/>
      <c r="L414" s="783"/>
      <c r="M414" s="783"/>
      <c r="N414" s="781"/>
      <c r="O414" s="810"/>
      <c r="P414" s="810"/>
      <c r="Q414" s="784"/>
      <c r="R414" s="784"/>
      <c r="S414" s="781"/>
      <c r="V414" s="786"/>
      <c r="W414" s="787"/>
      <c r="X414" s="787"/>
      <c r="Y414" s="787"/>
      <c r="AA414" s="788"/>
      <c r="AB414" s="787"/>
      <c r="AC414" s="787"/>
      <c r="AD414" s="787"/>
    </row>
    <row r="415" spans="1:30" s="785" customFormat="1">
      <c r="A415" s="777"/>
      <c r="B415" s="1110" t="s">
        <v>83</v>
      </c>
      <c r="C415" s="1110"/>
      <c r="D415" s="1110"/>
      <c r="E415" s="1111"/>
      <c r="F415" s="781">
        <v>2600000</v>
      </c>
      <c r="G415" s="781"/>
      <c r="H415" s="781"/>
      <c r="I415" s="782"/>
      <c r="J415" s="781"/>
      <c r="K415" s="783"/>
      <c r="L415" s="783"/>
      <c r="M415" s="783"/>
      <c r="N415" s="781"/>
      <c r="O415" s="810"/>
      <c r="P415" s="810"/>
      <c r="Q415" s="784"/>
      <c r="R415" s="784"/>
      <c r="S415" s="781"/>
      <c r="V415" s="787"/>
      <c r="W415" s="786">
        <v>2600000</v>
      </c>
      <c r="X415" s="787"/>
      <c r="Y415" s="787"/>
      <c r="AA415" s="789"/>
      <c r="AB415" s="786">
        <v>1</v>
      </c>
      <c r="AC415" s="787"/>
      <c r="AD415" s="787"/>
    </row>
    <row r="416" spans="1:30" s="785" customFormat="1" ht="15.75" customHeight="1">
      <c r="A416" s="777"/>
      <c r="B416" s="1110" t="s">
        <v>84</v>
      </c>
      <c r="C416" s="1110"/>
      <c r="D416" s="1110"/>
      <c r="E416" s="1111"/>
      <c r="F416" s="781">
        <v>1400000</v>
      </c>
      <c r="G416" s="781"/>
      <c r="H416" s="781"/>
      <c r="I416" s="782"/>
      <c r="J416" s="781"/>
      <c r="K416" s="783"/>
      <c r="L416" s="783"/>
      <c r="M416" s="783"/>
      <c r="N416" s="781"/>
      <c r="O416" s="810"/>
      <c r="P416" s="810"/>
      <c r="Q416" s="784"/>
      <c r="R416" s="784"/>
      <c r="S416" s="781"/>
      <c r="V416" s="787"/>
      <c r="W416" s="787"/>
      <c r="X416" s="786">
        <v>1400000</v>
      </c>
      <c r="Y416" s="787"/>
      <c r="AA416" s="789"/>
      <c r="AB416" s="787"/>
      <c r="AC416" s="786">
        <v>1</v>
      </c>
      <c r="AD416" s="787"/>
    </row>
    <row r="417" spans="1:30" s="785" customFormat="1" ht="45">
      <c r="A417" s="777"/>
      <c r="B417" s="1110" t="s">
        <v>340</v>
      </c>
      <c r="C417" s="1110"/>
      <c r="D417" s="1110"/>
      <c r="E417" s="1111"/>
      <c r="F417" s="781">
        <v>196000000</v>
      </c>
      <c r="G417" s="781"/>
      <c r="H417" s="781">
        <v>196000000</v>
      </c>
      <c r="I417" s="782"/>
      <c r="J417" s="781"/>
      <c r="K417" s="783" t="s">
        <v>591</v>
      </c>
      <c r="L417" s="783"/>
      <c r="M417" s="783" t="s">
        <v>867</v>
      </c>
      <c r="N417" s="781"/>
      <c r="O417" s="810">
        <v>43234</v>
      </c>
      <c r="P417" s="810">
        <v>43362</v>
      </c>
      <c r="Q417" s="784"/>
      <c r="R417" s="784"/>
      <c r="S417" s="781"/>
      <c r="V417" s="786">
        <v>196000000</v>
      </c>
      <c r="W417" s="787"/>
      <c r="X417" s="787"/>
      <c r="Y417" s="787"/>
      <c r="AA417" s="788">
        <v>1</v>
      </c>
      <c r="AB417" s="787"/>
      <c r="AC417" s="787"/>
      <c r="AD417" s="787"/>
    </row>
    <row r="418" spans="1:30" s="323" customFormat="1">
      <c r="A418" s="292"/>
      <c r="B418" s="1100"/>
      <c r="C418" s="1100"/>
      <c r="D418" s="1100"/>
      <c r="E418" s="1101"/>
      <c r="F418" s="268"/>
      <c r="G418" s="268"/>
      <c r="H418" s="268"/>
      <c r="I418" s="272"/>
      <c r="J418" s="268"/>
      <c r="K418" s="315"/>
      <c r="L418" s="315"/>
      <c r="M418" s="315"/>
      <c r="N418" s="268"/>
      <c r="O418" s="805"/>
      <c r="P418" s="805"/>
      <c r="Q418" s="314"/>
      <c r="R418" s="314"/>
      <c r="S418" s="268"/>
      <c r="V418" s="400"/>
      <c r="W418" s="403"/>
      <c r="X418" s="403"/>
      <c r="Y418" s="403"/>
      <c r="AA418" s="422"/>
      <c r="AB418" s="403"/>
      <c r="AC418" s="403"/>
      <c r="AD418" s="403"/>
    </row>
    <row r="419" spans="1:30" s="323" customFormat="1">
      <c r="A419" s="292" t="s">
        <v>30</v>
      </c>
      <c r="B419" s="741"/>
      <c r="C419" s="741"/>
      <c r="D419" s="741"/>
      <c r="E419" s="742"/>
      <c r="F419" s="268"/>
      <c r="G419" s="268"/>
      <c r="H419" s="268"/>
      <c r="I419" s="272"/>
      <c r="J419" s="268"/>
      <c r="K419" s="315"/>
      <c r="L419" s="315"/>
      <c r="M419" s="315"/>
      <c r="N419" s="268"/>
      <c r="O419" s="805"/>
      <c r="P419" s="805"/>
      <c r="Q419" s="314"/>
      <c r="R419" s="314"/>
      <c r="S419" s="268"/>
      <c r="V419" s="400"/>
      <c r="W419" s="403"/>
      <c r="X419" s="403"/>
      <c r="Y419" s="403"/>
      <c r="AA419" s="422"/>
      <c r="AB419" s="403"/>
      <c r="AC419" s="403"/>
      <c r="AD419" s="403"/>
    </row>
    <row r="420" spans="1:30" s="323" customFormat="1">
      <c r="A420" s="292"/>
      <c r="B420" s="741" t="s">
        <v>103</v>
      </c>
      <c r="C420" s="741"/>
      <c r="D420" s="741"/>
      <c r="E420" s="742"/>
      <c r="F420" s="268"/>
      <c r="G420" s="268"/>
      <c r="H420" s="268"/>
      <c r="I420" s="272"/>
      <c r="J420" s="268"/>
      <c r="K420" s="315"/>
      <c r="L420" s="315"/>
      <c r="M420" s="315"/>
      <c r="N420" s="268"/>
      <c r="O420" s="805"/>
      <c r="P420" s="805"/>
      <c r="Q420" s="314"/>
      <c r="R420" s="314"/>
      <c r="S420" s="268"/>
      <c r="V420" s="400"/>
      <c r="W420" s="403"/>
      <c r="X420" s="403"/>
      <c r="Y420" s="403"/>
      <c r="AA420" s="422"/>
      <c r="AB420" s="403"/>
      <c r="AC420" s="403"/>
      <c r="AD420" s="403"/>
    </row>
    <row r="421" spans="1:30" s="323" customFormat="1">
      <c r="A421" s="292"/>
      <c r="B421" s="1100" t="s">
        <v>83</v>
      </c>
      <c r="C421" s="1100"/>
      <c r="D421" s="1100"/>
      <c r="E421" s="1101"/>
      <c r="F421" s="268">
        <v>2600000</v>
      </c>
      <c r="G421" s="268"/>
      <c r="H421" s="268"/>
      <c r="I421" s="272"/>
      <c r="J421" s="268"/>
      <c r="K421" s="315"/>
      <c r="L421" s="315"/>
      <c r="M421" s="315"/>
      <c r="N421" s="268"/>
      <c r="O421" s="805"/>
      <c r="P421" s="805"/>
      <c r="Q421" s="314"/>
      <c r="R421" s="314"/>
      <c r="S421" s="268"/>
      <c r="V421" s="403"/>
      <c r="W421" s="400">
        <v>2600000</v>
      </c>
      <c r="X421" s="403"/>
      <c r="Y421" s="403"/>
      <c r="AA421" s="418"/>
      <c r="AB421" s="400">
        <v>1</v>
      </c>
      <c r="AC421" s="403"/>
      <c r="AD421" s="403"/>
    </row>
    <row r="422" spans="1:30" s="323" customFormat="1" ht="15.75" customHeight="1">
      <c r="A422" s="292"/>
      <c r="B422" s="1100" t="s">
        <v>84</v>
      </c>
      <c r="C422" s="1100"/>
      <c r="D422" s="1100"/>
      <c r="E422" s="1101"/>
      <c r="F422" s="268">
        <v>1400000</v>
      </c>
      <c r="G422" s="268"/>
      <c r="H422" s="268"/>
      <c r="I422" s="272"/>
      <c r="J422" s="268"/>
      <c r="K422" s="315"/>
      <c r="L422" s="315"/>
      <c r="M422" s="315"/>
      <c r="N422" s="268"/>
      <c r="O422" s="805"/>
      <c r="P422" s="805"/>
      <c r="Q422" s="314"/>
      <c r="R422" s="314"/>
      <c r="S422" s="268"/>
      <c r="V422" s="403"/>
      <c r="W422" s="403"/>
      <c r="X422" s="400">
        <v>1400000</v>
      </c>
      <c r="Y422" s="403"/>
      <c r="AA422" s="418"/>
      <c r="AB422" s="403"/>
      <c r="AC422" s="400">
        <v>1</v>
      </c>
      <c r="AD422" s="403"/>
    </row>
    <row r="423" spans="1:30" s="323" customFormat="1" ht="45">
      <c r="A423" s="292"/>
      <c r="B423" s="1100" t="s">
        <v>340</v>
      </c>
      <c r="C423" s="1100"/>
      <c r="D423" s="1100"/>
      <c r="E423" s="1101"/>
      <c r="F423" s="268">
        <v>196000000</v>
      </c>
      <c r="G423" s="268"/>
      <c r="H423" s="268">
        <v>196000000</v>
      </c>
      <c r="I423" s="272"/>
      <c r="J423" s="268"/>
      <c r="K423" s="481" t="s">
        <v>728</v>
      </c>
      <c r="L423" s="315"/>
      <c r="M423" s="481" t="s">
        <v>729</v>
      </c>
      <c r="N423" s="268"/>
      <c r="O423" s="805">
        <v>43213</v>
      </c>
      <c r="P423" s="805">
        <v>43302</v>
      </c>
      <c r="Q423" s="314">
        <v>100</v>
      </c>
      <c r="R423" s="314">
        <v>100</v>
      </c>
      <c r="S423" s="268"/>
      <c r="V423" s="400">
        <v>196000000</v>
      </c>
      <c r="W423" s="403"/>
      <c r="X423" s="403"/>
      <c r="Y423" s="403"/>
      <c r="AA423" s="422">
        <v>1</v>
      </c>
      <c r="AB423" s="403"/>
      <c r="AC423" s="403"/>
      <c r="AD423" s="403"/>
    </row>
    <row r="424" spans="1:30" s="303" customFormat="1">
      <c r="A424" s="277"/>
      <c r="B424" s="1095"/>
      <c r="C424" s="1095"/>
      <c r="D424" s="1095"/>
      <c r="E424" s="1096"/>
      <c r="F424" s="280"/>
      <c r="G424" s="280"/>
      <c r="H424" s="280"/>
      <c r="I424" s="294"/>
      <c r="J424" s="280"/>
      <c r="K424" s="380"/>
      <c r="L424" s="380"/>
      <c r="M424" s="380"/>
      <c r="N424" s="280"/>
      <c r="O424" s="797"/>
      <c r="P424" s="797"/>
      <c r="Q424" s="310"/>
      <c r="R424" s="310"/>
      <c r="S424" s="280"/>
      <c r="V424" s="392"/>
      <c r="W424" s="398"/>
      <c r="X424" s="398"/>
      <c r="Y424" s="398"/>
      <c r="AA424" s="419"/>
      <c r="AB424" s="398"/>
      <c r="AC424" s="398"/>
      <c r="AD424" s="398"/>
    </row>
    <row r="425" spans="1:30" s="303" customFormat="1">
      <c r="A425" s="277" t="s">
        <v>31</v>
      </c>
      <c r="B425" s="278"/>
      <c r="C425" s="278"/>
      <c r="D425" s="278"/>
      <c r="E425" s="279"/>
      <c r="F425" s="280"/>
      <c r="G425" s="280"/>
      <c r="H425" s="280"/>
      <c r="I425" s="294"/>
      <c r="J425" s="280"/>
      <c r="K425" s="380"/>
      <c r="L425" s="380"/>
      <c r="M425" s="380"/>
      <c r="N425" s="280"/>
      <c r="O425" s="797"/>
      <c r="P425" s="797"/>
      <c r="Q425" s="310"/>
      <c r="R425" s="310"/>
      <c r="S425" s="280"/>
      <c r="V425" s="392"/>
      <c r="W425" s="398"/>
      <c r="X425" s="398"/>
      <c r="Y425" s="398"/>
      <c r="AA425" s="419"/>
      <c r="AB425" s="398"/>
      <c r="AC425" s="398"/>
      <c r="AD425" s="398"/>
    </row>
    <row r="426" spans="1:30" s="303" customFormat="1">
      <c r="A426" s="320"/>
      <c r="B426" s="321" t="s">
        <v>32</v>
      </c>
      <c r="C426" s="321"/>
      <c r="D426" s="321"/>
      <c r="E426" s="322"/>
      <c r="F426" s="304"/>
      <c r="G426" s="304"/>
      <c r="H426" s="304"/>
      <c r="I426" s="301"/>
      <c r="J426" s="304"/>
      <c r="K426" s="487"/>
      <c r="L426" s="487"/>
      <c r="M426" s="487"/>
      <c r="N426" s="304"/>
      <c r="O426" s="803"/>
      <c r="P426" s="803"/>
      <c r="Q426" s="305"/>
      <c r="R426" s="305"/>
      <c r="S426" s="304"/>
      <c r="V426" s="402"/>
      <c r="W426" s="398"/>
      <c r="X426" s="398"/>
      <c r="Y426" s="398"/>
      <c r="AA426" s="390"/>
      <c r="AB426" s="398"/>
      <c r="AC426" s="398"/>
      <c r="AD426" s="398"/>
    </row>
    <row r="427" spans="1:30" s="303" customFormat="1">
      <c r="A427" s="320"/>
      <c r="B427" s="1095" t="s">
        <v>94</v>
      </c>
      <c r="C427" s="1095"/>
      <c r="D427" s="1095"/>
      <c r="E427" s="1096"/>
      <c r="F427" s="304">
        <v>39000000</v>
      </c>
      <c r="G427" s="304"/>
      <c r="H427" s="304"/>
      <c r="I427" s="301"/>
      <c r="J427" s="304"/>
      <c r="K427" s="487"/>
      <c r="L427" s="487"/>
      <c r="M427" s="487"/>
      <c r="N427" s="304"/>
      <c r="O427" s="803"/>
      <c r="P427" s="803"/>
      <c r="Q427" s="305"/>
      <c r="R427" s="305"/>
      <c r="S427" s="304"/>
      <c r="V427" s="398"/>
      <c r="W427" s="402">
        <v>39000000</v>
      </c>
      <c r="X427" s="398"/>
      <c r="Y427" s="398"/>
      <c r="AA427" s="327"/>
      <c r="AB427" s="402">
        <v>1</v>
      </c>
      <c r="AC427" s="398"/>
      <c r="AD427" s="398"/>
    </row>
    <row r="428" spans="1:30" s="323" customFormat="1">
      <c r="A428" s="288"/>
      <c r="B428" s="337" t="s">
        <v>104</v>
      </c>
      <c r="C428" s="337"/>
      <c r="D428" s="337"/>
      <c r="E428" s="338"/>
      <c r="F428" s="289"/>
      <c r="G428" s="289"/>
      <c r="H428" s="289"/>
      <c r="I428" s="271"/>
      <c r="J428" s="289"/>
      <c r="K428" s="484"/>
      <c r="L428" s="484"/>
      <c r="M428" s="484"/>
      <c r="N428" s="289"/>
      <c r="O428" s="799"/>
      <c r="P428" s="799"/>
      <c r="Q428" s="290"/>
      <c r="R428" s="290"/>
      <c r="S428" s="289"/>
      <c r="V428" s="403"/>
      <c r="W428" s="395"/>
      <c r="X428" s="403"/>
      <c r="Y428" s="403"/>
      <c r="AA428" s="418"/>
      <c r="AB428" s="395"/>
      <c r="AC428" s="403"/>
      <c r="AD428" s="403"/>
    </row>
    <row r="429" spans="1:30" s="323" customFormat="1">
      <c r="A429" s="288"/>
      <c r="B429" s="1102" t="s">
        <v>94</v>
      </c>
      <c r="C429" s="1102"/>
      <c r="D429" s="1102"/>
      <c r="E429" s="1103"/>
      <c r="F429" s="289">
        <v>39000000</v>
      </c>
      <c r="G429" s="289"/>
      <c r="H429" s="289"/>
      <c r="I429" s="271"/>
      <c r="J429" s="289"/>
      <c r="K429" s="484"/>
      <c r="L429" s="484"/>
      <c r="M429" s="484"/>
      <c r="N429" s="289"/>
      <c r="O429" s="799"/>
      <c r="P429" s="799"/>
      <c r="Q429" s="290"/>
      <c r="R429" s="290"/>
      <c r="S429" s="289"/>
      <c r="V429" s="403"/>
      <c r="W429" s="395">
        <v>39000000</v>
      </c>
      <c r="X429" s="403"/>
      <c r="Y429" s="403"/>
      <c r="AA429" s="418"/>
      <c r="AB429" s="395">
        <v>1</v>
      </c>
      <c r="AC429" s="403"/>
      <c r="AD429" s="403"/>
    </row>
    <row r="430" spans="1:30" s="323" customFormat="1">
      <c r="A430" s="288"/>
      <c r="B430" s="337" t="s">
        <v>105</v>
      </c>
      <c r="C430" s="337"/>
      <c r="D430" s="337"/>
      <c r="E430" s="338"/>
      <c r="F430" s="289"/>
      <c r="G430" s="289"/>
      <c r="H430" s="289"/>
      <c r="I430" s="271"/>
      <c r="J430" s="289"/>
      <c r="K430" s="484"/>
      <c r="L430" s="484"/>
      <c r="M430" s="484"/>
      <c r="N430" s="289"/>
      <c r="O430" s="799"/>
      <c r="P430" s="799"/>
      <c r="Q430" s="290"/>
      <c r="R430" s="290"/>
      <c r="S430" s="289"/>
      <c r="V430" s="403"/>
      <c r="W430" s="395"/>
      <c r="X430" s="403"/>
      <c r="Y430" s="403"/>
      <c r="AA430" s="418"/>
      <c r="AB430" s="395"/>
      <c r="AC430" s="403"/>
      <c r="AD430" s="403"/>
    </row>
    <row r="431" spans="1:30" s="323" customFormat="1">
      <c r="A431" s="288"/>
      <c r="B431" s="1102" t="s">
        <v>94</v>
      </c>
      <c r="C431" s="1102"/>
      <c r="D431" s="1102"/>
      <c r="E431" s="1103"/>
      <c r="F431" s="289">
        <v>19900000</v>
      </c>
      <c r="G431" s="289"/>
      <c r="H431" s="289"/>
      <c r="I431" s="271"/>
      <c r="J431" s="289"/>
      <c r="K431" s="484"/>
      <c r="L431" s="484"/>
      <c r="M431" s="484"/>
      <c r="N431" s="289"/>
      <c r="O431" s="799"/>
      <c r="P431" s="799"/>
      <c r="Q431" s="290"/>
      <c r="R431" s="290"/>
      <c r="S431" s="289"/>
      <c r="V431" s="403"/>
      <c r="W431" s="395">
        <v>19900000</v>
      </c>
      <c r="X431" s="403"/>
      <c r="Y431" s="403"/>
      <c r="AA431" s="418"/>
      <c r="AB431" s="395">
        <v>1</v>
      </c>
      <c r="AC431" s="403"/>
      <c r="AD431" s="403"/>
    </row>
    <row r="432" spans="1:30" s="291" customFormat="1">
      <c r="A432" s="288"/>
      <c r="B432" s="337" t="s">
        <v>106</v>
      </c>
      <c r="C432" s="337"/>
      <c r="D432" s="337"/>
      <c r="E432" s="338"/>
      <c r="F432" s="270"/>
      <c r="G432" s="270"/>
      <c r="H432" s="270"/>
      <c r="I432" s="271"/>
      <c r="J432" s="270"/>
      <c r="K432" s="265"/>
      <c r="L432" s="265"/>
      <c r="M432" s="265"/>
      <c r="N432" s="270"/>
      <c r="O432" s="808"/>
      <c r="P432" s="808"/>
      <c r="Q432" s="339"/>
      <c r="R432" s="339"/>
      <c r="S432" s="270"/>
      <c r="V432" s="394"/>
      <c r="W432" s="407"/>
      <c r="X432" s="394"/>
      <c r="Y432" s="394"/>
      <c r="AA432" s="418"/>
      <c r="AB432" s="407"/>
      <c r="AC432" s="394"/>
      <c r="AD432" s="394"/>
    </row>
    <row r="433" spans="1:35" s="291" customFormat="1">
      <c r="A433" s="288"/>
      <c r="B433" s="1102" t="s">
        <v>94</v>
      </c>
      <c r="C433" s="1102"/>
      <c r="D433" s="1102"/>
      <c r="E433" s="1103"/>
      <c r="F433" s="270">
        <v>27000000</v>
      </c>
      <c r="G433" s="270"/>
      <c r="H433" s="270"/>
      <c r="I433" s="271"/>
      <c r="J433" s="270"/>
      <c r="K433" s="265"/>
      <c r="L433" s="265"/>
      <c r="M433" s="265"/>
      <c r="N433" s="270"/>
      <c r="O433" s="808"/>
      <c r="P433" s="808"/>
      <c r="Q433" s="339"/>
      <c r="R433" s="339"/>
      <c r="S433" s="270"/>
      <c r="V433" s="394"/>
      <c r="W433" s="407">
        <v>27000000</v>
      </c>
      <c r="X433" s="394"/>
      <c r="Y433" s="394"/>
      <c r="AA433" s="418"/>
      <c r="AB433" s="407">
        <v>1</v>
      </c>
      <c r="AC433" s="394"/>
      <c r="AD433" s="394"/>
    </row>
    <row r="434" spans="1:35" s="291" customFormat="1">
      <c r="A434" s="288"/>
      <c r="B434" s="337" t="s">
        <v>672</v>
      </c>
      <c r="C434" s="337"/>
      <c r="D434" s="337"/>
      <c r="E434" s="338"/>
      <c r="F434" s="270"/>
      <c r="G434" s="270"/>
      <c r="H434" s="270"/>
      <c r="I434" s="271"/>
      <c r="J434" s="270"/>
      <c r="K434" s="265"/>
      <c r="L434" s="265"/>
      <c r="M434" s="265"/>
      <c r="N434" s="270"/>
      <c r="O434" s="808"/>
      <c r="P434" s="808"/>
      <c r="Q434" s="339"/>
      <c r="R434" s="339"/>
      <c r="S434" s="270"/>
      <c r="V434" s="394"/>
      <c r="W434" s="407"/>
      <c r="X434" s="394"/>
      <c r="Y434" s="394"/>
      <c r="AA434" s="418"/>
      <c r="AB434" s="407"/>
      <c r="AC434" s="394"/>
      <c r="AD434" s="394"/>
    </row>
    <row r="435" spans="1:35" s="291" customFormat="1">
      <c r="A435" s="288"/>
      <c r="B435" s="1102" t="s">
        <v>94</v>
      </c>
      <c r="C435" s="1102"/>
      <c r="D435" s="1102"/>
      <c r="E435" s="1103"/>
      <c r="F435" s="270">
        <v>50000000</v>
      </c>
      <c r="G435" s="270"/>
      <c r="H435" s="270"/>
      <c r="I435" s="271"/>
      <c r="J435" s="270"/>
      <c r="K435" s="265"/>
      <c r="L435" s="265"/>
      <c r="M435" s="265"/>
      <c r="N435" s="270"/>
      <c r="O435" s="808"/>
      <c r="P435" s="808"/>
      <c r="Q435" s="339"/>
      <c r="R435" s="339"/>
      <c r="S435" s="270"/>
      <c r="V435" s="394"/>
      <c r="W435" s="407">
        <v>50000000</v>
      </c>
      <c r="X435" s="394"/>
      <c r="Y435" s="394"/>
      <c r="AA435" s="418"/>
      <c r="AB435" s="407">
        <v>1</v>
      </c>
      <c r="AC435" s="394"/>
      <c r="AD435" s="394"/>
    </row>
    <row r="436" spans="1:35" s="291" customFormat="1">
      <c r="A436" s="288"/>
      <c r="B436" s="1102" t="s">
        <v>95</v>
      </c>
      <c r="C436" s="1102"/>
      <c r="D436" s="1102"/>
      <c r="E436" s="1103"/>
      <c r="F436" s="270">
        <v>45000000</v>
      </c>
      <c r="G436" s="270"/>
      <c r="H436" s="270"/>
      <c r="I436" s="271"/>
      <c r="J436" s="270"/>
      <c r="K436" s="265"/>
      <c r="L436" s="265"/>
      <c r="M436" s="265"/>
      <c r="N436" s="270"/>
      <c r="O436" s="808"/>
      <c r="P436" s="808"/>
      <c r="Q436" s="339"/>
      <c r="R436" s="339"/>
      <c r="S436" s="270"/>
      <c r="V436" s="394"/>
      <c r="W436" s="394"/>
      <c r="X436" s="407">
        <v>45000000</v>
      </c>
      <c r="Y436" s="394"/>
      <c r="AA436" s="418"/>
      <c r="AB436" s="394"/>
      <c r="AC436" s="407">
        <v>1</v>
      </c>
      <c r="AD436" s="394"/>
    </row>
    <row r="437" spans="1:35" s="340" customFormat="1">
      <c r="A437" s="288"/>
      <c r="B437" s="1102"/>
      <c r="C437" s="1102"/>
      <c r="D437" s="1102"/>
      <c r="E437" s="1103"/>
      <c r="F437" s="270"/>
      <c r="G437" s="270"/>
      <c r="H437" s="270"/>
      <c r="I437" s="271"/>
      <c r="J437" s="270"/>
      <c r="K437" s="265"/>
      <c r="L437" s="265"/>
      <c r="M437" s="265"/>
      <c r="N437" s="270"/>
      <c r="O437" s="808"/>
      <c r="P437" s="808"/>
      <c r="Q437" s="339"/>
      <c r="R437" s="339"/>
      <c r="S437" s="270"/>
      <c r="T437" s="291"/>
      <c r="U437" s="291"/>
      <c r="V437" s="407"/>
      <c r="W437" s="394"/>
      <c r="X437" s="394"/>
      <c r="Y437" s="394"/>
      <c r="Z437" s="291"/>
      <c r="AA437" s="422"/>
      <c r="AB437" s="394"/>
      <c r="AC437" s="394"/>
      <c r="AD437" s="394"/>
      <c r="AE437" s="291"/>
      <c r="AF437" s="291"/>
      <c r="AG437" s="291"/>
      <c r="AH437" s="291"/>
      <c r="AI437" s="291"/>
    </row>
    <row r="438" spans="1:35" s="342" customFormat="1" ht="32.25" customHeight="1">
      <c r="A438" s="1114" t="s">
        <v>107</v>
      </c>
      <c r="B438" s="1115"/>
      <c r="C438" s="1115"/>
      <c r="D438" s="1115"/>
      <c r="E438" s="1115"/>
      <c r="F438" s="341"/>
      <c r="G438" s="335"/>
      <c r="H438" s="335"/>
      <c r="I438" s="286"/>
      <c r="J438" s="335"/>
      <c r="K438" s="362"/>
      <c r="L438" s="362"/>
      <c r="M438" s="362"/>
      <c r="N438" s="335"/>
      <c r="O438" s="811"/>
      <c r="P438" s="811"/>
      <c r="Q438" s="336"/>
      <c r="R438" s="336"/>
      <c r="S438" s="335"/>
      <c r="T438" s="274"/>
      <c r="U438" s="274"/>
      <c r="V438" s="408"/>
      <c r="W438" s="364"/>
      <c r="X438" s="364"/>
      <c r="Y438" s="364"/>
      <c r="Z438" s="274"/>
      <c r="AA438" s="423"/>
      <c r="AB438" s="364"/>
      <c r="AC438" s="364"/>
      <c r="AD438" s="364"/>
      <c r="AE438" s="274"/>
      <c r="AF438" s="274"/>
      <c r="AG438" s="274"/>
      <c r="AH438" s="274"/>
      <c r="AI438" s="274"/>
    </row>
    <row r="439" spans="1:35" s="340" customFormat="1" ht="21" customHeight="1">
      <c r="A439" s="288"/>
      <c r="B439" s="1077" t="s">
        <v>108</v>
      </c>
      <c r="C439" s="1077"/>
      <c r="D439" s="1077"/>
      <c r="E439" s="1077"/>
      <c r="F439" s="343"/>
      <c r="G439" s="270"/>
      <c r="H439" s="270"/>
      <c r="I439" s="271"/>
      <c r="J439" s="270"/>
      <c r="K439" s="265"/>
      <c r="L439" s="265"/>
      <c r="M439" s="265"/>
      <c r="N439" s="270"/>
      <c r="O439" s="808"/>
      <c r="P439" s="808"/>
      <c r="Q439" s="339"/>
      <c r="R439" s="339"/>
      <c r="S439" s="270"/>
      <c r="T439" s="291"/>
      <c r="U439" s="291"/>
      <c r="V439" s="409"/>
      <c r="W439" s="394"/>
      <c r="X439" s="394"/>
      <c r="Y439" s="394"/>
      <c r="Z439" s="291"/>
      <c r="AA439" s="424"/>
      <c r="AB439" s="394"/>
      <c r="AC439" s="394"/>
      <c r="AD439" s="394"/>
      <c r="AE439" s="291"/>
      <c r="AF439" s="291"/>
      <c r="AG439" s="291"/>
      <c r="AH439" s="291"/>
      <c r="AI439" s="291"/>
    </row>
    <row r="440" spans="1:35" s="340" customFormat="1" ht="30">
      <c r="A440" s="288"/>
      <c r="B440" s="1102" t="s">
        <v>94</v>
      </c>
      <c r="C440" s="1102"/>
      <c r="D440" s="1102"/>
      <c r="E440" s="1103"/>
      <c r="F440" s="270">
        <v>32468000</v>
      </c>
      <c r="G440" s="270"/>
      <c r="H440" s="270"/>
      <c r="I440" s="271"/>
      <c r="J440" s="270"/>
      <c r="K440" s="771" t="s">
        <v>870</v>
      </c>
      <c r="L440" s="265"/>
      <c r="M440" s="752" t="s">
        <v>871</v>
      </c>
      <c r="N440" s="270"/>
      <c r="O440" s="812">
        <v>43266</v>
      </c>
      <c r="P440" s="808">
        <v>43310</v>
      </c>
      <c r="Q440" s="339"/>
      <c r="R440" s="339"/>
      <c r="S440" s="270"/>
      <c r="T440" s="291"/>
      <c r="U440" s="291"/>
      <c r="V440" s="414"/>
      <c r="W440" s="407">
        <v>32468000</v>
      </c>
      <c r="X440" s="394"/>
      <c r="Y440" s="394"/>
      <c r="Z440" s="291"/>
      <c r="AA440" s="426"/>
      <c r="AB440" s="407">
        <v>1</v>
      </c>
      <c r="AC440" s="394"/>
      <c r="AD440" s="394"/>
      <c r="AE440" s="291"/>
      <c r="AF440" s="291"/>
      <c r="AG440" s="291"/>
      <c r="AH440" s="291"/>
      <c r="AI440" s="291"/>
    </row>
    <row r="441" spans="1:35" s="342" customFormat="1">
      <c r="A441" s="277"/>
      <c r="B441" s="1095"/>
      <c r="C441" s="1095"/>
      <c r="D441" s="1095"/>
      <c r="E441" s="1096"/>
      <c r="F441" s="280"/>
      <c r="G441" s="280"/>
      <c r="H441" s="280"/>
      <c r="I441" s="294"/>
      <c r="J441" s="280"/>
      <c r="K441" s="380"/>
      <c r="L441" s="380"/>
      <c r="M441" s="380"/>
      <c r="N441" s="280"/>
      <c r="O441" s="797"/>
      <c r="P441" s="797"/>
      <c r="Q441" s="310"/>
      <c r="R441" s="310"/>
      <c r="S441" s="280"/>
      <c r="T441" s="274"/>
      <c r="U441" s="274"/>
      <c r="V441" s="392"/>
      <c r="W441" s="364"/>
      <c r="X441" s="364"/>
      <c r="Y441" s="364"/>
      <c r="Z441" s="274"/>
      <c r="AA441" s="419"/>
      <c r="AB441" s="364"/>
      <c r="AC441" s="364"/>
      <c r="AD441" s="364"/>
      <c r="AE441" s="274"/>
      <c r="AF441" s="274"/>
      <c r="AG441" s="274"/>
      <c r="AH441" s="274"/>
      <c r="AI441" s="274"/>
    </row>
    <row r="442" spans="1:35" s="342" customFormat="1">
      <c r="A442" s="277" t="s">
        <v>109</v>
      </c>
      <c r="B442" s="278"/>
      <c r="C442" s="278"/>
      <c r="D442" s="278"/>
      <c r="E442" s="279"/>
      <c r="F442" s="280"/>
      <c r="G442" s="280"/>
      <c r="H442" s="280"/>
      <c r="I442" s="294"/>
      <c r="J442" s="280"/>
      <c r="K442" s="380"/>
      <c r="L442" s="380"/>
      <c r="M442" s="380"/>
      <c r="N442" s="280"/>
      <c r="O442" s="797"/>
      <c r="P442" s="797"/>
      <c r="Q442" s="310"/>
      <c r="R442" s="310"/>
      <c r="S442" s="280"/>
      <c r="T442" s="274"/>
      <c r="U442" s="274"/>
      <c r="V442" s="392"/>
      <c r="W442" s="364"/>
      <c r="X442" s="364"/>
      <c r="Y442" s="364"/>
      <c r="Z442" s="274"/>
      <c r="AA442" s="419"/>
      <c r="AB442" s="364"/>
      <c r="AC442" s="364"/>
      <c r="AD442" s="364"/>
      <c r="AE442" s="274"/>
      <c r="AF442" s="274"/>
      <c r="AG442" s="274"/>
      <c r="AH442" s="274"/>
      <c r="AI442" s="274"/>
    </row>
    <row r="443" spans="1:35" s="345" customFormat="1">
      <c r="A443" s="277"/>
      <c r="B443" s="278" t="s">
        <v>343</v>
      </c>
      <c r="C443" s="278"/>
      <c r="D443" s="278"/>
      <c r="E443" s="279"/>
      <c r="F443" s="344"/>
      <c r="G443" s="280"/>
      <c r="H443" s="280"/>
      <c r="I443" s="294"/>
      <c r="J443" s="280"/>
      <c r="K443" s="380"/>
      <c r="L443" s="380"/>
      <c r="M443" s="380"/>
      <c r="N443" s="280"/>
      <c r="O443" s="797"/>
      <c r="P443" s="797"/>
      <c r="Q443" s="310"/>
      <c r="R443" s="310"/>
      <c r="S443" s="280"/>
      <c r="T443" s="274"/>
      <c r="U443" s="274"/>
      <c r="V443" s="411"/>
      <c r="W443" s="364"/>
      <c r="X443" s="364"/>
      <c r="Y443" s="364"/>
      <c r="Z443" s="274"/>
      <c r="AA443" s="419"/>
      <c r="AB443" s="364"/>
      <c r="AC443" s="364"/>
      <c r="AD443" s="364"/>
      <c r="AE443" s="274"/>
      <c r="AF443" s="274"/>
      <c r="AG443" s="274"/>
      <c r="AH443" s="274"/>
      <c r="AI443" s="274"/>
    </row>
    <row r="444" spans="1:35" s="347" customFormat="1">
      <c r="A444" s="292"/>
      <c r="B444" s="311" t="s">
        <v>110</v>
      </c>
      <c r="C444" s="311"/>
      <c r="D444" s="311"/>
      <c r="E444" s="312"/>
      <c r="F444" s="346"/>
      <c r="G444" s="268"/>
      <c r="H444" s="268"/>
      <c r="I444" s="272"/>
      <c r="J444" s="268"/>
      <c r="K444" s="315"/>
      <c r="L444" s="315"/>
      <c r="M444" s="315"/>
      <c r="N444" s="268"/>
      <c r="O444" s="805"/>
      <c r="P444" s="805"/>
      <c r="Q444" s="314"/>
      <c r="R444" s="314"/>
      <c r="S444" s="268"/>
      <c r="T444" s="291"/>
      <c r="U444" s="291"/>
      <c r="V444" s="412"/>
      <c r="W444" s="394"/>
      <c r="X444" s="394"/>
      <c r="Y444" s="394"/>
      <c r="Z444" s="291"/>
      <c r="AA444" s="422"/>
      <c r="AB444" s="394"/>
      <c r="AC444" s="394"/>
      <c r="AD444" s="394"/>
      <c r="AE444" s="291"/>
      <c r="AF444" s="291"/>
      <c r="AG444" s="291"/>
      <c r="AH444" s="291"/>
      <c r="AI444" s="291"/>
    </row>
    <row r="445" spans="1:35" s="347" customFormat="1">
      <c r="A445" s="292"/>
      <c r="B445" s="1100" t="s">
        <v>94</v>
      </c>
      <c r="C445" s="1100"/>
      <c r="D445" s="1100"/>
      <c r="E445" s="1101"/>
      <c r="F445" s="346">
        <v>25400000</v>
      </c>
      <c r="G445" s="268"/>
      <c r="H445" s="268"/>
      <c r="I445" s="272"/>
      <c r="J445" s="268"/>
      <c r="K445" s="315"/>
      <c r="L445" s="315"/>
      <c r="M445" s="315"/>
      <c r="N445" s="268"/>
      <c r="O445" s="805"/>
      <c r="P445" s="805"/>
      <c r="Q445" s="314"/>
      <c r="R445" s="314"/>
      <c r="S445" s="268"/>
      <c r="T445" s="291"/>
      <c r="U445" s="291"/>
      <c r="V445" s="413"/>
      <c r="W445" s="412">
        <v>25400000</v>
      </c>
      <c r="X445" s="394"/>
      <c r="Y445" s="394"/>
      <c r="Z445" s="291"/>
      <c r="AA445" s="426"/>
      <c r="AB445" s="412">
        <v>1</v>
      </c>
      <c r="AC445" s="394"/>
      <c r="AD445" s="394"/>
      <c r="AE445" s="291"/>
      <c r="AF445" s="291"/>
      <c r="AG445" s="291"/>
      <c r="AH445" s="291"/>
      <c r="AI445" s="291"/>
    </row>
    <row r="446" spans="1:35" s="347" customFormat="1">
      <c r="A446" s="288"/>
      <c r="B446" s="1112"/>
      <c r="C446" s="1112"/>
      <c r="D446" s="1112"/>
      <c r="E446" s="1113"/>
      <c r="F446" s="346"/>
      <c r="G446" s="270"/>
      <c r="H446" s="270"/>
      <c r="I446" s="271"/>
      <c r="J446" s="270"/>
      <c r="K446" s="265"/>
      <c r="L446" s="265"/>
      <c r="M446" s="265"/>
      <c r="N446" s="270"/>
      <c r="O446" s="808"/>
      <c r="P446" s="808"/>
      <c r="Q446" s="339"/>
      <c r="R446" s="339"/>
      <c r="S446" s="270"/>
      <c r="T446" s="291"/>
      <c r="U446" s="291"/>
      <c r="V446" s="412"/>
      <c r="W446" s="394"/>
      <c r="X446" s="394"/>
      <c r="Y446" s="394"/>
      <c r="Z446" s="291"/>
      <c r="AA446" s="422"/>
      <c r="AB446" s="394"/>
      <c r="AC446" s="394"/>
      <c r="AD446" s="394"/>
      <c r="AE446" s="291"/>
      <c r="AF446" s="291"/>
      <c r="AG446" s="291"/>
      <c r="AH446" s="291"/>
      <c r="AI446" s="291"/>
    </row>
    <row r="447" spans="1:35" s="347" customFormat="1">
      <c r="A447" s="288" t="s">
        <v>113</v>
      </c>
      <c r="B447" s="337"/>
      <c r="C447" s="337"/>
      <c r="D447" s="337"/>
      <c r="E447" s="338"/>
      <c r="F447" s="346"/>
      <c r="G447" s="270"/>
      <c r="H447" s="270"/>
      <c r="I447" s="271"/>
      <c r="J447" s="270"/>
      <c r="K447" s="265"/>
      <c r="L447" s="265"/>
      <c r="M447" s="265"/>
      <c r="N447" s="270"/>
      <c r="O447" s="808"/>
      <c r="P447" s="808"/>
      <c r="Q447" s="339"/>
      <c r="R447" s="339"/>
      <c r="S447" s="270"/>
      <c r="T447" s="291"/>
      <c r="U447" s="291"/>
      <c r="V447" s="412"/>
      <c r="W447" s="394"/>
      <c r="X447" s="394"/>
      <c r="Y447" s="394"/>
      <c r="Z447" s="291"/>
      <c r="AA447" s="422"/>
      <c r="AB447" s="394"/>
      <c r="AC447" s="394"/>
      <c r="AD447" s="394"/>
      <c r="AE447" s="291"/>
      <c r="AF447" s="291"/>
      <c r="AG447" s="291"/>
      <c r="AH447" s="291"/>
      <c r="AI447" s="291"/>
    </row>
    <row r="448" spans="1:35" s="347" customFormat="1">
      <c r="A448" s="288"/>
      <c r="B448" s="13" t="s">
        <v>114</v>
      </c>
      <c r="C448" s="337"/>
      <c r="D448" s="337"/>
      <c r="E448" s="338"/>
      <c r="F448" s="346"/>
      <c r="G448" s="270"/>
      <c r="H448" s="270"/>
      <c r="I448" s="271"/>
      <c r="J448" s="270"/>
      <c r="K448" s="265"/>
      <c r="L448" s="265"/>
      <c r="M448" s="265"/>
      <c r="N448" s="270"/>
      <c r="O448" s="808"/>
      <c r="P448" s="808"/>
      <c r="Q448" s="339"/>
      <c r="R448" s="339"/>
      <c r="S448" s="270"/>
      <c r="T448" s="291"/>
      <c r="U448" s="291"/>
      <c r="V448" s="412"/>
      <c r="W448" s="394"/>
      <c r="X448" s="394"/>
      <c r="Y448" s="394"/>
      <c r="Z448" s="291"/>
      <c r="AA448" s="422"/>
      <c r="AB448" s="394"/>
      <c r="AC448" s="394"/>
      <c r="AD448" s="394"/>
      <c r="AE448" s="291"/>
      <c r="AF448" s="291"/>
      <c r="AG448" s="291"/>
      <c r="AH448" s="291"/>
      <c r="AI448" s="291"/>
    </row>
    <row r="449" spans="1:35" s="347" customFormat="1">
      <c r="A449" s="288"/>
      <c r="B449" s="1102" t="s">
        <v>95</v>
      </c>
      <c r="C449" s="1102"/>
      <c r="D449" s="1102"/>
      <c r="E449" s="1103"/>
      <c r="F449" s="346">
        <v>50000000</v>
      </c>
      <c r="G449" s="270"/>
      <c r="H449" s="270"/>
      <c r="I449" s="271"/>
      <c r="J449" s="270"/>
      <c r="K449" s="265"/>
      <c r="L449" s="265"/>
      <c r="M449" s="265"/>
      <c r="N449" s="270"/>
      <c r="O449" s="808"/>
      <c r="P449" s="808"/>
      <c r="Q449" s="339"/>
      <c r="R449" s="339"/>
      <c r="S449" s="270"/>
      <c r="T449" s="291"/>
      <c r="U449" s="291"/>
      <c r="V449" s="413"/>
      <c r="W449" s="394"/>
      <c r="X449" s="412">
        <v>50000000</v>
      </c>
      <c r="Y449" s="394"/>
      <c r="Z449" s="291"/>
      <c r="AA449" s="426"/>
      <c r="AB449" s="394"/>
      <c r="AC449" s="412">
        <v>1</v>
      </c>
      <c r="AD449" s="394"/>
      <c r="AE449" s="291"/>
      <c r="AF449" s="291"/>
      <c r="AG449" s="291"/>
      <c r="AH449" s="291"/>
      <c r="AI449" s="291"/>
    </row>
    <row r="450" spans="1:35" s="347" customFormat="1">
      <c r="A450" s="288"/>
      <c r="B450" s="13" t="s">
        <v>115</v>
      </c>
      <c r="C450" s="337"/>
      <c r="D450" s="337"/>
      <c r="E450" s="338"/>
      <c r="F450" s="346"/>
      <c r="G450" s="270"/>
      <c r="H450" s="270"/>
      <c r="I450" s="271"/>
      <c r="J450" s="270"/>
      <c r="K450" s="265"/>
      <c r="L450" s="265"/>
      <c r="M450" s="265"/>
      <c r="N450" s="270"/>
      <c r="O450" s="808"/>
      <c r="P450" s="808"/>
      <c r="Q450" s="339"/>
      <c r="R450" s="339"/>
      <c r="S450" s="270"/>
      <c r="T450" s="291"/>
      <c r="U450" s="291"/>
      <c r="V450" s="413"/>
      <c r="W450" s="394"/>
      <c r="X450" s="412"/>
      <c r="Y450" s="394"/>
      <c r="Z450" s="291"/>
      <c r="AA450" s="426"/>
      <c r="AB450" s="394"/>
      <c r="AC450" s="412"/>
      <c r="AD450" s="394"/>
      <c r="AE450" s="291"/>
      <c r="AF450" s="291"/>
      <c r="AG450" s="291"/>
      <c r="AH450" s="291"/>
      <c r="AI450" s="291"/>
    </row>
    <row r="451" spans="1:35" s="347" customFormat="1">
      <c r="A451" s="288"/>
      <c r="B451" s="1102" t="s">
        <v>95</v>
      </c>
      <c r="C451" s="1102"/>
      <c r="D451" s="1102"/>
      <c r="E451" s="1103"/>
      <c r="F451" s="346">
        <v>50000000</v>
      </c>
      <c r="G451" s="270"/>
      <c r="H451" s="270"/>
      <c r="I451" s="271"/>
      <c r="J451" s="270"/>
      <c r="K451" s="265"/>
      <c r="L451" s="265"/>
      <c r="M451" s="265"/>
      <c r="N451" s="270"/>
      <c r="O451" s="808"/>
      <c r="P451" s="808"/>
      <c r="Q451" s="339"/>
      <c r="R451" s="339"/>
      <c r="S451" s="270"/>
      <c r="T451" s="291"/>
      <c r="U451" s="291"/>
      <c r="V451" s="413"/>
      <c r="W451" s="394"/>
      <c r="X451" s="412">
        <v>50000000</v>
      </c>
      <c r="Y451" s="394"/>
      <c r="Z451" s="291"/>
      <c r="AA451" s="426"/>
      <c r="AB451" s="394"/>
      <c r="AC451" s="412">
        <v>1</v>
      </c>
      <c r="AD451" s="394"/>
      <c r="AE451" s="291"/>
      <c r="AF451" s="291"/>
      <c r="AG451" s="291"/>
      <c r="AH451" s="291"/>
      <c r="AI451" s="291"/>
    </row>
    <row r="452" spans="1:35" s="347" customFormat="1">
      <c r="A452" s="288"/>
      <c r="B452" s="1112"/>
      <c r="C452" s="1112"/>
      <c r="D452" s="1112"/>
      <c r="E452" s="1113"/>
      <c r="F452" s="346"/>
      <c r="G452" s="270"/>
      <c r="H452" s="270"/>
      <c r="I452" s="271"/>
      <c r="J452" s="270"/>
      <c r="K452" s="265"/>
      <c r="L452" s="265"/>
      <c r="M452" s="265"/>
      <c r="N452" s="270"/>
      <c r="O452" s="808"/>
      <c r="P452" s="808"/>
      <c r="Q452" s="339"/>
      <c r="R452" s="339"/>
      <c r="S452" s="270"/>
      <c r="T452" s="291"/>
      <c r="U452" s="291"/>
      <c r="V452" s="412"/>
      <c r="W452" s="394"/>
      <c r="X452" s="394"/>
      <c r="Y452" s="394"/>
      <c r="Z452" s="291"/>
      <c r="AA452" s="422"/>
      <c r="AB452" s="394"/>
      <c r="AC452" s="394"/>
      <c r="AD452" s="394"/>
      <c r="AE452" s="291"/>
      <c r="AF452" s="291"/>
      <c r="AG452" s="291"/>
      <c r="AH452" s="291"/>
      <c r="AI452" s="291"/>
    </row>
    <row r="453" spans="1:35" s="347" customFormat="1">
      <c r="A453" s="288" t="s">
        <v>116</v>
      </c>
      <c r="B453" s="337"/>
      <c r="C453" s="337"/>
      <c r="D453" s="337"/>
      <c r="E453" s="338"/>
      <c r="F453" s="346"/>
      <c r="G453" s="270"/>
      <c r="H453" s="270"/>
      <c r="I453" s="271"/>
      <c r="J453" s="270"/>
      <c r="K453" s="265"/>
      <c r="L453" s="265"/>
      <c r="M453" s="265"/>
      <c r="N453" s="270"/>
      <c r="O453" s="808"/>
      <c r="P453" s="808"/>
      <c r="Q453" s="339"/>
      <c r="R453" s="339"/>
      <c r="S453" s="270"/>
      <c r="T453" s="291"/>
      <c r="U453" s="291"/>
      <c r="V453" s="412"/>
      <c r="W453" s="394"/>
      <c r="X453" s="394"/>
      <c r="Y453" s="394"/>
      <c r="Z453" s="291"/>
      <c r="AA453" s="422"/>
      <c r="AB453" s="394"/>
      <c r="AC453" s="394"/>
      <c r="AD453" s="394"/>
      <c r="AE453" s="291"/>
      <c r="AF453" s="291"/>
      <c r="AG453" s="291"/>
      <c r="AH453" s="291"/>
      <c r="AI453" s="291"/>
    </row>
    <row r="454" spans="1:35" s="347" customFormat="1">
      <c r="A454" s="288"/>
      <c r="B454" s="1054" t="s">
        <v>128</v>
      </c>
      <c r="C454" s="1054"/>
      <c r="D454" s="1054"/>
      <c r="E454" s="1055"/>
      <c r="F454" s="346"/>
      <c r="G454" s="270"/>
      <c r="H454" s="270"/>
      <c r="I454" s="271"/>
      <c r="J454" s="270"/>
      <c r="K454" s="265"/>
      <c r="L454" s="265"/>
      <c r="M454" s="265"/>
      <c r="N454" s="270"/>
      <c r="O454" s="808"/>
      <c r="P454" s="808"/>
      <c r="Q454" s="339"/>
      <c r="R454" s="339"/>
      <c r="S454" s="270"/>
      <c r="T454" s="291"/>
      <c r="U454" s="291"/>
      <c r="V454" s="412"/>
      <c r="W454" s="394"/>
      <c r="X454" s="394"/>
      <c r="Y454" s="394"/>
      <c r="Z454" s="291"/>
      <c r="AA454" s="422"/>
      <c r="AB454" s="394"/>
      <c r="AC454" s="394"/>
      <c r="AD454" s="394"/>
      <c r="AE454" s="291"/>
      <c r="AF454" s="291"/>
      <c r="AG454" s="291"/>
      <c r="AH454" s="291"/>
      <c r="AI454" s="291"/>
    </row>
    <row r="455" spans="1:35" s="347" customFormat="1">
      <c r="A455" s="288"/>
      <c r="B455" s="13" t="s">
        <v>117</v>
      </c>
      <c r="C455" s="337"/>
      <c r="D455" s="337"/>
      <c r="E455" s="338"/>
      <c r="F455" s="346"/>
      <c r="G455" s="270"/>
      <c r="H455" s="270"/>
      <c r="I455" s="271"/>
      <c r="J455" s="270"/>
      <c r="K455" s="265"/>
      <c r="L455" s="265"/>
      <c r="M455" s="265"/>
      <c r="N455" s="270"/>
      <c r="O455" s="808"/>
      <c r="P455" s="808"/>
      <c r="Q455" s="339"/>
      <c r="R455" s="339"/>
      <c r="S455" s="270"/>
      <c r="T455" s="291"/>
      <c r="U455" s="291"/>
      <c r="V455" s="412"/>
      <c r="W455" s="394"/>
      <c r="X455" s="394"/>
      <c r="Y455" s="394"/>
      <c r="Z455" s="291"/>
      <c r="AA455" s="422"/>
      <c r="AB455" s="394"/>
      <c r="AC455" s="394"/>
      <c r="AD455" s="394"/>
      <c r="AE455" s="291"/>
      <c r="AF455" s="291"/>
      <c r="AG455" s="291"/>
      <c r="AH455" s="291"/>
      <c r="AI455" s="291"/>
    </row>
    <row r="456" spans="1:35" s="347" customFormat="1" ht="30">
      <c r="A456" s="288"/>
      <c r="B456" s="1102" t="s">
        <v>94</v>
      </c>
      <c r="C456" s="1102"/>
      <c r="D456" s="1102"/>
      <c r="E456" s="1103"/>
      <c r="F456" s="346">
        <v>10000000</v>
      </c>
      <c r="G456" s="270">
        <v>9726000</v>
      </c>
      <c r="H456" s="270"/>
      <c r="I456" s="271"/>
      <c r="J456" s="270"/>
      <c r="K456" s="265" t="s">
        <v>539</v>
      </c>
      <c r="L456" s="265"/>
      <c r="M456" s="265"/>
      <c r="N456" s="270"/>
      <c r="O456" s="808">
        <v>43404</v>
      </c>
      <c r="P456" s="808">
        <v>43448</v>
      </c>
      <c r="Q456" s="339"/>
      <c r="R456" s="339"/>
      <c r="S456" s="265" t="s">
        <v>540</v>
      </c>
      <c r="T456" s="291"/>
      <c r="U456" s="291"/>
      <c r="V456" s="413"/>
      <c r="W456" s="412">
        <v>10000000</v>
      </c>
      <c r="X456" s="394"/>
      <c r="Y456" s="394"/>
      <c r="Z456" s="291"/>
      <c r="AA456" s="426"/>
      <c r="AB456" s="412"/>
      <c r="AC456" s="394"/>
      <c r="AD456" s="394"/>
      <c r="AE456" s="291"/>
      <c r="AF456" s="291"/>
      <c r="AG456" s="291"/>
      <c r="AH456" s="291"/>
      <c r="AI456" s="291"/>
    </row>
    <row r="457" spans="1:35" s="347" customFormat="1" ht="30">
      <c r="A457" s="288"/>
      <c r="B457" s="1102" t="s">
        <v>95</v>
      </c>
      <c r="C457" s="1102"/>
      <c r="D457" s="1102"/>
      <c r="E457" s="1103"/>
      <c r="F457" s="346">
        <v>49000000</v>
      </c>
      <c r="G457" s="270"/>
      <c r="H457" s="270"/>
      <c r="I457" s="271"/>
      <c r="J457" s="270"/>
      <c r="K457" s="771" t="s">
        <v>423</v>
      </c>
      <c r="L457" s="265"/>
      <c r="M457" s="265"/>
      <c r="N457" s="270"/>
      <c r="O457" s="808"/>
      <c r="P457" s="808"/>
      <c r="Q457" s="339"/>
      <c r="R457" s="339"/>
      <c r="S457" s="270"/>
      <c r="T457" s="291"/>
      <c r="U457" s="291"/>
      <c r="V457" s="413"/>
      <c r="W457" s="394"/>
      <c r="X457" s="412">
        <v>49000000</v>
      </c>
      <c r="Y457" s="394"/>
      <c r="Z457" s="291"/>
      <c r="AA457" s="426"/>
      <c r="AB457" s="394"/>
      <c r="AC457" s="412">
        <v>1</v>
      </c>
      <c r="AD457" s="394"/>
      <c r="AE457" s="291"/>
      <c r="AF457" s="291"/>
      <c r="AG457" s="291"/>
      <c r="AH457" s="291"/>
      <c r="AI457" s="291"/>
    </row>
    <row r="458" spans="1:35" s="347" customFormat="1">
      <c r="A458" s="288"/>
      <c r="B458" s="13" t="s">
        <v>118</v>
      </c>
      <c r="C458" s="337"/>
      <c r="D458" s="337"/>
      <c r="E458" s="338"/>
      <c r="F458" s="346"/>
      <c r="G458" s="270"/>
      <c r="H458" s="270"/>
      <c r="I458" s="271"/>
      <c r="J458" s="270"/>
      <c r="K458" s="265"/>
      <c r="L458" s="265"/>
      <c r="M458" s="265"/>
      <c r="N458" s="270"/>
      <c r="O458" s="808"/>
      <c r="P458" s="808"/>
      <c r="Q458" s="339"/>
      <c r="R458" s="339"/>
      <c r="S458" s="270"/>
      <c r="T458" s="291"/>
      <c r="U458" s="291"/>
      <c r="V458" s="412"/>
      <c r="W458" s="394"/>
      <c r="X458" s="394"/>
      <c r="Y458" s="394"/>
      <c r="Z458" s="291"/>
      <c r="AA458" s="422"/>
      <c r="AB458" s="394"/>
      <c r="AC458" s="394"/>
      <c r="AD458" s="394"/>
      <c r="AE458" s="291"/>
      <c r="AF458" s="291"/>
      <c r="AG458" s="291"/>
      <c r="AH458" s="291"/>
      <c r="AI458" s="291"/>
    </row>
    <row r="459" spans="1:35" s="347" customFormat="1" ht="30">
      <c r="A459" s="288"/>
      <c r="B459" s="1102" t="s">
        <v>94</v>
      </c>
      <c r="C459" s="1102"/>
      <c r="D459" s="1102"/>
      <c r="E459" s="1103"/>
      <c r="F459" s="346">
        <v>10000000</v>
      </c>
      <c r="G459" s="270">
        <v>8200000</v>
      </c>
      <c r="H459" s="270"/>
      <c r="I459" s="271"/>
      <c r="J459" s="270"/>
      <c r="K459" s="265" t="s">
        <v>541</v>
      </c>
      <c r="L459" s="265"/>
      <c r="M459" s="265"/>
      <c r="N459" s="270"/>
      <c r="O459" s="808"/>
      <c r="P459" s="808"/>
      <c r="Q459" s="339"/>
      <c r="R459" s="339"/>
      <c r="S459" s="265" t="s">
        <v>542</v>
      </c>
      <c r="T459" s="291"/>
      <c r="U459" s="291"/>
      <c r="V459" s="413"/>
      <c r="W459" s="412">
        <v>10000000</v>
      </c>
      <c r="X459" s="394"/>
      <c r="Y459" s="394"/>
      <c r="Z459" s="291"/>
      <c r="AA459" s="426"/>
      <c r="AB459" s="412"/>
      <c r="AC459" s="394"/>
      <c r="AD459" s="394"/>
      <c r="AE459" s="291"/>
      <c r="AF459" s="291"/>
      <c r="AG459" s="291"/>
      <c r="AH459" s="291"/>
      <c r="AI459" s="291"/>
    </row>
    <row r="460" spans="1:35" s="340" customFormat="1" ht="30">
      <c r="A460" s="288"/>
      <c r="B460" s="1102" t="s">
        <v>95</v>
      </c>
      <c r="C460" s="1102"/>
      <c r="D460" s="1102"/>
      <c r="E460" s="1103"/>
      <c r="F460" s="346">
        <v>42400000</v>
      </c>
      <c r="G460" s="270"/>
      <c r="H460" s="270"/>
      <c r="I460" s="271"/>
      <c r="J460" s="270"/>
      <c r="K460" s="265" t="s">
        <v>543</v>
      </c>
      <c r="L460" s="265"/>
      <c r="M460" s="265"/>
      <c r="N460" s="270"/>
      <c r="O460" s="808">
        <v>43182</v>
      </c>
      <c r="P460" s="808">
        <v>43301</v>
      </c>
      <c r="Q460" s="339"/>
      <c r="R460" s="339"/>
      <c r="S460" s="265" t="s">
        <v>544</v>
      </c>
      <c r="T460" s="291"/>
      <c r="U460" s="291"/>
      <c r="V460" s="414"/>
      <c r="W460" s="394"/>
      <c r="X460" s="412">
        <v>42400000</v>
      </c>
      <c r="Y460" s="394"/>
      <c r="Z460" s="291"/>
      <c r="AA460" s="426"/>
      <c r="AB460" s="394"/>
      <c r="AC460" s="412">
        <v>1</v>
      </c>
      <c r="AD460" s="394"/>
      <c r="AE460" s="291"/>
      <c r="AF460" s="291"/>
      <c r="AG460" s="291"/>
      <c r="AH460" s="291"/>
      <c r="AI460" s="291"/>
    </row>
    <row r="461" spans="1:35" s="340" customFormat="1">
      <c r="A461" s="288"/>
      <c r="B461" s="13" t="s">
        <v>119</v>
      </c>
      <c r="C461" s="337"/>
      <c r="D461" s="337"/>
      <c r="E461" s="338"/>
      <c r="F461" s="346"/>
      <c r="G461" s="270"/>
      <c r="H461" s="270"/>
      <c r="I461" s="271"/>
      <c r="J461" s="270"/>
      <c r="K461" s="265"/>
      <c r="L461" s="265"/>
      <c r="M461" s="265"/>
      <c r="N461" s="270"/>
      <c r="O461" s="808"/>
      <c r="P461" s="808"/>
      <c r="Q461" s="339"/>
      <c r="R461" s="339"/>
      <c r="S461" s="270"/>
      <c r="T461" s="291"/>
      <c r="U461" s="291"/>
      <c r="V461" s="412"/>
      <c r="W461" s="394"/>
      <c r="X461" s="394"/>
      <c r="Y461" s="394"/>
      <c r="Z461" s="291"/>
      <c r="AA461" s="422"/>
      <c r="AB461" s="394"/>
      <c r="AC461" s="394"/>
      <c r="AD461" s="394"/>
      <c r="AE461" s="291"/>
      <c r="AF461" s="291"/>
      <c r="AG461" s="291"/>
      <c r="AH461" s="291"/>
      <c r="AI461" s="291"/>
    </row>
    <row r="462" spans="1:35" s="340" customFormat="1" ht="30">
      <c r="A462" s="288"/>
      <c r="B462" s="1102" t="s">
        <v>94</v>
      </c>
      <c r="C462" s="1102"/>
      <c r="D462" s="1102"/>
      <c r="E462" s="1103"/>
      <c r="F462" s="346">
        <v>10000000</v>
      </c>
      <c r="G462" s="270"/>
      <c r="H462" s="270">
        <v>7805200</v>
      </c>
      <c r="I462" s="271"/>
      <c r="J462" s="270"/>
      <c r="K462" s="265" t="s">
        <v>545</v>
      </c>
      <c r="L462" s="265"/>
      <c r="M462" s="265"/>
      <c r="N462" s="270"/>
      <c r="O462" s="808"/>
      <c r="P462" s="808"/>
      <c r="Q462" s="339"/>
      <c r="R462" s="339"/>
      <c r="S462" s="265" t="s">
        <v>546</v>
      </c>
      <c r="T462" s="291"/>
      <c r="U462" s="291"/>
      <c r="V462" s="414"/>
      <c r="W462" s="412">
        <v>10000000</v>
      </c>
      <c r="X462" s="394"/>
      <c r="Y462" s="394"/>
      <c r="Z462" s="291"/>
      <c r="AA462" s="426"/>
      <c r="AB462" s="412"/>
      <c r="AC462" s="394"/>
      <c r="AD462" s="394"/>
      <c r="AE462" s="291"/>
      <c r="AF462" s="291"/>
      <c r="AG462" s="291"/>
      <c r="AH462" s="291"/>
      <c r="AI462" s="291"/>
    </row>
    <row r="463" spans="1:35" s="340" customFormat="1" ht="42.75" customHeight="1">
      <c r="A463" s="288"/>
      <c r="B463" s="1102" t="s">
        <v>95</v>
      </c>
      <c r="C463" s="1102"/>
      <c r="D463" s="1102"/>
      <c r="E463" s="1103"/>
      <c r="F463" s="270">
        <v>40500000</v>
      </c>
      <c r="G463" s="270"/>
      <c r="H463" s="270"/>
      <c r="I463" s="271"/>
      <c r="J463" s="270"/>
      <c r="K463" s="265" t="s">
        <v>547</v>
      </c>
      <c r="L463" s="265"/>
      <c r="M463" s="265"/>
      <c r="N463" s="270">
        <v>120</v>
      </c>
      <c r="O463" s="813">
        <v>43186</v>
      </c>
      <c r="P463" s="808">
        <v>43305</v>
      </c>
      <c r="Q463" s="339"/>
      <c r="R463" s="339"/>
      <c r="S463" s="265" t="s">
        <v>548</v>
      </c>
      <c r="T463" s="291"/>
      <c r="U463" s="291"/>
      <c r="V463" s="414"/>
      <c r="W463" s="414"/>
      <c r="X463" s="407">
        <v>40500000</v>
      </c>
      <c r="Y463" s="394"/>
      <c r="Z463" s="291"/>
      <c r="AA463" s="426"/>
      <c r="AB463" s="414"/>
      <c r="AC463" s="407">
        <v>1</v>
      </c>
      <c r="AD463" s="394"/>
      <c r="AE463" s="291"/>
      <c r="AF463" s="291"/>
      <c r="AG463" s="291"/>
      <c r="AH463" s="291"/>
      <c r="AI463" s="291"/>
    </row>
    <row r="464" spans="1:35" s="340" customFormat="1">
      <c r="A464" s="288"/>
      <c r="B464" s="13" t="s">
        <v>120</v>
      </c>
      <c r="C464" s="337"/>
      <c r="D464" s="337"/>
      <c r="E464" s="338"/>
      <c r="F464" s="270"/>
      <c r="G464" s="270"/>
      <c r="H464" s="270"/>
      <c r="I464" s="271"/>
      <c r="J464" s="270"/>
      <c r="K464" s="265"/>
      <c r="L464" s="265"/>
      <c r="M464" s="265"/>
      <c r="N464" s="270"/>
      <c r="O464" s="808"/>
      <c r="P464" s="808"/>
      <c r="Q464" s="339"/>
      <c r="R464" s="339"/>
      <c r="S464" s="270"/>
      <c r="T464" s="291"/>
      <c r="U464" s="291"/>
      <c r="V464" s="414"/>
      <c r="W464" s="407"/>
      <c r="X464" s="394"/>
      <c r="Y464" s="394"/>
      <c r="Z464" s="291"/>
      <c r="AA464" s="426"/>
      <c r="AB464" s="407"/>
      <c r="AC464" s="394"/>
      <c r="AD464" s="394"/>
      <c r="AE464" s="291"/>
      <c r="AF464" s="291"/>
      <c r="AG464" s="291"/>
      <c r="AH464" s="291"/>
      <c r="AI464" s="291"/>
    </row>
    <row r="465" spans="1:35" s="340" customFormat="1" ht="30">
      <c r="A465" s="288"/>
      <c r="B465" s="1102" t="s">
        <v>94</v>
      </c>
      <c r="C465" s="1102"/>
      <c r="D465" s="1102"/>
      <c r="E465" s="1103"/>
      <c r="F465" s="270">
        <v>10000000</v>
      </c>
      <c r="G465" s="270"/>
      <c r="H465" s="270">
        <v>7800000</v>
      </c>
      <c r="I465" s="271"/>
      <c r="J465" s="270"/>
      <c r="K465" s="265" t="s">
        <v>550</v>
      </c>
      <c r="L465" s="265"/>
      <c r="M465" s="265"/>
      <c r="N465" s="270"/>
      <c r="O465" s="808"/>
      <c r="P465" s="808"/>
      <c r="Q465" s="339"/>
      <c r="R465" s="339"/>
      <c r="S465" s="265" t="s">
        <v>549</v>
      </c>
      <c r="T465" s="291"/>
      <c r="U465" s="291"/>
      <c r="V465" s="414"/>
      <c r="W465" s="407">
        <v>10000000</v>
      </c>
      <c r="X465" s="394"/>
      <c r="Y465" s="394"/>
      <c r="Z465" s="291"/>
      <c r="AA465" s="426"/>
      <c r="AB465" s="407"/>
      <c r="AC465" s="394"/>
      <c r="AD465" s="394"/>
      <c r="AE465" s="291"/>
      <c r="AF465" s="291"/>
      <c r="AG465" s="291"/>
      <c r="AH465" s="291"/>
      <c r="AI465" s="291"/>
    </row>
    <row r="466" spans="1:35" s="340" customFormat="1">
      <c r="A466" s="288"/>
      <c r="B466" s="1102" t="s">
        <v>95</v>
      </c>
      <c r="C466" s="1102"/>
      <c r="D466" s="1102"/>
      <c r="E466" s="1103"/>
      <c r="F466" s="270">
        <v>40500000</v>
      </c>
      <c r="G466" s="270"/>
      <c r="H466" s="270"/>
      <c r="I466" s="271"/>
      <c r="J466" s="270"/>
      <c r="K466" s="771" t="s">
        <v>854</v>
      </c>
      <c r="L466" s="265"/>
      <c r="M466" s="265"/>
      <c r="N466" s="270"/>
      <c r="O466" s="808"/>
      <c r="P466" s="808"/>
      <c r="Q466" s="339"/>
      <c r="R466" s="339"/>
      <c r="S466" s="270"/>
      <c r="T466" s="291"/>
      <c r="U466" s="291"/>
      <c r="V466" s="414"/>
      <c r="W466" s="414"/>
      <c r="X466" s="407">
        <v>40500000</v>
      </c>
      <c r="Y466" s="394"/>
      <c r="Z466" s="291"/>
      <c r="AA466" s="426"/>
      <c r="AB466" s="414"/>
      <c r="AC466" s="407">
        <v>1</v>
      </c>
      <c r="AD466" s="394"/>
      <c r="AE466" s="291"/>
      <c r="AF466" s="291"/>
      <c r="AG466" s="291"/>
      <c r="AH466" s="291"/>
      <c r="AI466" s="291"/>
    </row>
    <row r="467" spans="1:35" s="340" customFormat="1">
      <c r="A467" s="288"/>
      <c r="B467" s="13" t="s">
        <v>121</v>
      </c>
      <c r="C467" s="337"/>
      <c r="D467" s="337"/>
      <c r="E467" s="338"/>
      <c r="F467" s="270"/>
      <c r="G467" s="270"/>
      <c r="H467" s="270"/>
      <c r="I467" s="271"/>
      <c r="J467" s="270"/>
      <c r="K467" s="265"/>
      <c r="L467" s="265"/>
      <c r="M467" s="265"/>
      <c r="N467" s="270"/>
      <c r="O467" s="808"/>
      <c r="P467" s="808"/>
      <c r="Q467" s="339"/>
      <c r="R467" s="339"/>
      <c r="S467" s="265"/>
      <c r="T467" s="291"/>
      <c r="U467" s="291"/>
      <c r="V467" s="414"/>
      <c r="W467" s="407"/>
      <c r="X467" s="394"/>
      <c r="Y467" s="394"/>
      <c r="Z467" s="291"/>
      <c r="AA467" s="426"/>
      <c r="AB467" s="407"/>
      <c r="AC467" s="394"/>
      <c r="AD467" s="394"/>
      <c r="AE467" s="291"/>
      <c r="AF467" s="291"/>
      <c r="AG467" s="291"/>
      <c r="AH467" s="291"/>
      <c r="AI467" s="291"/>
    </row>
    <row r="468" spans="1:35" s="340" customFormat="1" ht="30">
      <c r="A468" s="288"/>
      <c r="B468" s="1102" t="s">
        <v>94</v>
      </c>
      <c r="C468" s="1102"/>
      <c r="D468" s="1102"/>
      <c r="E468" s="1103"/>
      <c r="F468" s="270">
        <v>10000000</v>
      </c>
      <c r="G468" s="270"/>
      <c r="H468" s="270"/>
      <c r="I468" s="271"/>
      <c r="J468" s="270"/>
      <c r="K468" s="477" t="s">
        <v>719</v>
      </c>
      <c r="L468" s="265"/>
      <c r="M468" s="265"/>
      <c r="N468" s="270"/>
      <c r="O468" s="808">
        <v>43404</v>
      </c>
      <c r="P468" s="808">
        <v>43448</v>
      </c>
      <c r="Q468" s="339"/>
      <c r="R468" s="339"/>
      <c r="S468" s="265" t="s">
        <v>553</v>
      </c>
      <c r="T468" s="291"/>
      <c r="U468" s="291"/>
      <c r="V468" s="414"/>
      <c r="W468" s="407">
        <v>10000000</v>
      </c>
      <c r="X468" s="394"/>
      <c r="Y468" s="394"/>
      <c r="Z468" s="291"/>
      <c r="AA468" s="426"/>
      <c r="AB468" s="407"/>
      <c r="AC468" s="394"/>
      <c r="AD468" s="394"/>
      <c r="AE468" s="291"/>
      <c r="AF468" s="291"/>
      <c r="AG468" s="291"/>
      <c r="AH468" s="291"/>
      <c r="AI468" s="291"/>
    </row>
    <row r="469" spans="1:35" s="340" customFormat="1">
      <c r="A469" s="288"/>
      <c r="B469" s="1102" t="s">
        <v>95</v>
      </c>
      <c r="C469" s="1102"/>
      <c r="D469" s="1102"/>
      <c r="E469" s="1103"/>
      <c r="F469" s="270">
        <v>49000000</v>
      </c>
      <c r="G469" s="270"/>
      <c r="H469" s="270"/>
      <c r="I469" s="271"/>
      <c r="J469" s="270"/>
      <c r="K469" s="771" t="s">
        <v>855</v>
      </c>
      <c r="L469" s="265"/>
      <c r="M469" s="265"/>
      <c r="N469" s="270"/>
      <c r="O469" s="808"/>
      <c r="P469" s="808"/>
      <c r="Q469" s="339"/>
      <c r="R469" s="339"/>
      <c r="S469" s="270"/>
      <c r="T469" s="291"/>
      <c r="U469" s="291"/>
      <c r="V469" s="414"/>
      <c r="W469" s="414"/>
      <c r="X469" s="407">
        <v>49000000</v>
      </c>
      <c r="Y469" s="394"/>
      <c r="Z469" s="291"/>
      <c r="AA469" s="426"/>
      <c r="AB469" s="414"/>
      <c r="AC469" s="407">
        <v>1</v>
      </c>
      <c r="AD469" s="394"/>
      <c r="AE469" s="291"/>
      <c r="AF469" s="291"/>
      <c r="AG469" s="291"/>
      <c r="AH469" s="291"/>
      <c r="AI469" s="291"/>
    </row>
    <row r="470" spans="1:35" s="340" customFormat="1">
      <c r="A470" s="288"/>
      <c r="B470" s="13" t="s">
        <v>122</v>
      </c>
      <c r="C470" s="337"/>
      <c r="D470" s="337"/>
      <c r="E470" s="338"/>
      <c r="F470" s="270"/>
      <c r="G470" s="270"/>
      <c r="H470" s="270"/>
      <c r="I470" s="271"/>
      <c r="J470" s="270"/>
      <c r="K470" s="265"/>
      <c r="L470" s="265"/>
      <c r="M470" s="265"/>
      <c r="N470" s="270"/>
      <c r="O470" s="808"/>
      <c r="P470" s="808"/>
      <c r="Q470" s="339"/>
      <c r="R470" s="339"/>
      <c r="S470" s="270"/>
      <c r="T470" s="291"/>
      <c r="U470" s="291"/>
      <c r="V470" s="414"/>
      <c r="W470" s="407"/>
      <c r="X470" s="394"/>
      <c r="Y470" s="394"/>
      <c r="Z470" s="291"/>
      <c r="AA470" s="426"/>
      <c r="AB470" s="407"/>
      <c r="AC470" s="394"/>
      <c r="AD470" s="394"/>
      <c r="AE470" s="291"/>
      <c r="AF470" s="291"/>
      <c r="AG470" s="291"/>
      <c r="AH470" s="291"/>
      <c r="AI470" s="291"/>
    </row>
    <row r="471" spans="1:35" s="340" customFormat="1" ht="30">
      <c r="A471" s="288"/>
      <c r="B471" s="1102" t="s">
        <v>94</v>
      </c>
      <c r="C471" s="1102"/>
      <c r="D471" s="1102"/>
      <c r="E471" s="1103"/>
      <c r="F471" s="270">
        <v>10000000</v>
      </c>
      <c r="G471" s="270">
        <v>7800000</v>
      </c>
      <c r="H471" s="270">
        <v>7800000</v>
      </c>
      <c r="I471" s="2">
        <v>1</v>
      </c>
      <c r="J471" s="270"/>
      <c r="K471" s="265" t="s">
        <v>551</v>
      </c>
      <c r="L471" s="265"/>
      <c r="M471" s="265"/>
      <c r="N471" s="270"/>
      <c r="O471" s="808">
        <v>43404</v>
      </c>
      <c r="P471" s="808">
        <v>43448</v>
      </c>
      <c r="Q471" s="339"/>
      <c r="R471" s="339"/>
      <c r="S471" s="265" t="s">
        <v>552</v>
      </c>
      <c r="T471" s="291"/>
      <c r="U471" s="291"/>
      <c r="V471" s="414"/>
      <c r="W471" s="407">
        <v>10000000</v>
      </c>
      <c r="X471" s="394"/>
      <c r="Y471" s="394"/>
      <c r="Z471" s="291"/>
      <c r="AA471" s="426"/>
      <c r="AB471" s="407"/>
      <c r="AC471" s="394"/>
      <c r="AD471" s="394"/>
      <c r="AE471" s="291"/>
      <c r="AF471" s="291"/>
      <c r="AG471" s="291"/>
      <c r="AH471" s="291"/>
      <c r="AI471" s="291"/>
    </row>
    <row r="472" spans="1:35" s="340" customFormat="1">
      <c r="A472" s="288"/>
      <c r="B472" s="1102" t="s">
        <v>95</v>
      </c>
      <c r="C472" s="1102"/>
      <c r="D472" s="1102"/>
      <c r="E472" s="1103"/>
      <c r="F472" s="270">
        <v>40500000</v>
      </c>
      <c r="G472" s="270"/>
      <c r="H472" s="270"/>
      <c r="I472" s="271"/>
      <c r="J472" s="270"/>
      <c r="K472" s="771" t="s">
        <v>854</v>
      </c>
      <c r="L472" s="265"/>
      <c r="M472" s="265"/>
      <c r="N472" s="270"/>
      <c r="O472" s="808"/>
      <c r="P472" s="808"/>
      <c r="Q472" s="339"/>
      <c r="R472" s="339"/>
      <c r="S472" s="270"/>
      <c r="T472" s="291"/>
      <c r="U472" s="291"/>
      <c r="V472" s="414"/>
      <c r="W472" s="414"/>
      <c r="X472" s="407">
        <v>40500000</v>
      </c>
      <c r="Y472" s="394"/>
      <c r="Z472" s="291"/>
      <c r="AA472" s="426"/>
      <c r="AB472" s="414"/>
      <c r="AC472" s="407">
        <v>1</v>
      </c>
      <c r="AD472" s="394"/>
      <c r="AE472" s="291"/>
      <c r="AF472" s="291"/>
      <c r="AG472" s="291"/>
      <c r="AH472" s="291"/>
      <c r="AI472" s="291"/>
    </row>
    <row r="473" spans="1:35" s="340" customFormat="1">
      <c r="A473" s="288"/>
      <c r="B473" s="13" t="s">
        <v>123</v>
      </c>
      <c r="C473" s="337"/>
      <c r="D473" s="337"/>
      <c r="E473" s="338"/>
      <c r="F473" s="270"/>
      <c r="G473" s="270"/>
      <c r="H473" s="270"/>
      <c r="I473" s="271"/>
      <c r="J473" s="270"/>
      <c r="K473" s="265"/>
      <c r="L473" s="265"/>
      <c r="M473" s="265"/>
      <c r="N473" s="270"/>
      <c r="O473" s="808"/>
      <c r="P473" s="808"/>
      <c r="Q473" s="339"/>
      <c r="R473" s="339"/>
      <c r="S473" s="270"/>
      <c r="T473" s="291"/>
      <c r="U473" s="291"/>
      <c r="V473" s="414"/>
      <c r="W473" s="407"/>
      <c r="X473" s="394"/>
      <c r="Y473" s="394"/>
      <c r="Z473" s="291"/>
      <c r="AA473" s="426"/>
      <c r="AB473" s="407"/>
      <c r="AC473" s="394"/>
      <c r="AD473" s="394"/>
      <c r="AE473" s="291"/>
      <c r="AF473" s="291"/>
      <c r="AG473" s="291"/>
      <c r="AH473" s="291"/>
      <c r="AI473" s="291"/>
    </row>
    <row r="474" spans="1:35" s="340" customFormat="1" ht="30">
      <c r="A474" s="288"/>
      <c r="B474" s="1102" t="s">
        <v>94</v>
      </c>
      <c r="C474" s="1102"/>
      <c r="D474" s="1102"/>
      <c r="E474" s="1103"/>
      <c r="F474" s="270">
        <v>10000000</v>
      </c>
      <c r="G474" s="270">
        <v>7814000</v>
      </c>
      <c r="H474" s="270"/>
      <c r="I474" s="271"/>
      <c r="J474" s="270"/>
      <c r="K474" s="265" t="s">
        <v>554</v>
      </c>
      <c r="L474" s="265"/>
      <c r="M474" s="265"/>
      <c r="N474" s="270"/>
      <c r="O474" s="814" t="s">
        <v>556</v>
      </c>
      <c r="P474" s="815" t="s">
        <v>557</v>
      </c>
      <c r="Q474" s="339"/>
      <c r="R474" s="339"/>
      <c r="S474" s="265" t="s">
        <v>555</v>
      </c>
      <c r="T474" s="291"/>
      <c r="U474" s="291"/>
      <c r="V474" s="414"/>
      <c r="W474" s="407">
        <v>10000000</v>
      </c>
      <c r="X474" s="394"/>
      <c r="Y474" s="394"/>
      <c r="Z474" s="291"/>
      <c r="AA474" s="426"/>
      <c r="AB474" s="407"/>
      <c r="AC474" s="394"/>
      <c r="AD474" s="394"/>
      <c r="AE474" s="291"/>
      <c r="AF474" s="291"/>
      <c r="AG474" s="291"/>
      <c r="AH474" s="291"/>
      <c r="AI474" s="291"/>
    </row>
    <row r="475" spans="1:35" s="340" customFormat="1" ht="30">
      <c r="A475" s="288"/>
      <c r="B475" s="1102" t="s">
        <v>95</v>
      </c>
      <c r="C475" s="1102"/>
      <c r="D475" s="1102"/>
      <c r="E475" s="1103"/>
      <c r="F475" s="270">
        <v>40500000</v>
      </c>
      <c r="G475" s="270"/>
      <c r="H475" s="270"/>
      <c r="I475" s="271"/>
      <c r="J475" s="270"/>
      <c r="K475" s="265" t="s">
        <v>558</v>
      </c>
      <c r="L475" s="265"/>
      <c r="M475" s="265"/>
      <c r="N475" s="270"/>
      <c r="O475" s="814" t="s">
        <v>556</v>
      </c>
      <c r="P475" s="815" t="s">
        <v>557</v>
      </c>
      <c r="Q475" s="339"/>
      <c r="R475" s="339"/>
      <c r="S475" s="270" t="s">
        <v>559</v>
      </c>
      <c r="T475" s="291"/>
      <c r="U475" s="291"/>
      <c r="V475" s="414"/>
      <c r="W475" s="414"/>
      <c r="X475" s="407">
        <v>40500000</v>
      </c>
      <c r="Y475" s="394"/>
      <c r="Z475" s="291"/>
      <c r="AA475" s="426"/>
      <c r="AB475" s="414"/>
      <c r="AC475" s="407">
        <v>1</v>
      </c>
      <c r="AD475" s="394"/>
      <c r="AE475" s="291"/>
      <c r="AF475" s="291"/>
      <c r="AG475" s="291"/>
      <c r="AH475" s="291"/>
      <c r="AI475" s="291"/>
    </row>
    <row r="476" spans="1:35" s="340" customFormat="1">
      <c r="A476" s="288"/>
      <c r="B476" s="13" t="s">
        <v>124</v>
      </c>
      <c r="C476" s="337"/>
      <c r="D476" s="337"/>
      <c r="E476" s="338"/>
      <c r="F476" s="270"/>
      <c r="G476" s="270"/>
      <c r="H476" s="270"/>
      <c r="I476" s="271"/>
      <c r="J476" s="270"/>
      <c r="K476" s="265"/>
      <c r="L476" s="265"/>
      <c r="M476" s="265"/>
      <c r="N476" s="270"/>
      <c r="O476" s="808"/>
      <c r="P476" s="808"/>
      <c r="Q476" s="339"/>
      <c r="R476" s="339"/>
      <c r="S476" s="270"/>
      <c r="T476" s="291"/>
      <c r="U476" s="291"/>
      <c r="V476" s="414"/>
      <c r="W476" s="407"/>
      <c r="X476" s="394"/>
      <c r="Y476" s="394"/>
      <c r="Z476" s="291"/>
      <c r="AA476" s="426"/>
      <c r="AB476" s="407"/>
      <c r="AC476" s="394"/>
      <c r="AD476" s="394"/>
      <c r="AE476" s="291"/>
      <c r="AF476" s="291"/>
      <c r="AG476" s="291"/>
      <c r="AH476" s="291"/>
      <c r="AI476" s="291"/>
    </row>
    <row r="477" spans="1:35" s="340" customFormat="1">
      <c r="A477" s="288"/>
      <c r="B477" s="1102" t="s">
        <v>95</v>
      </c>
      <c r="C477" s="1102"/>
      <c r="D477" s="1102"/>
      <c r="E477" s="1103"/>
      <c r="F477" s="270">
        <v>31900000</v>
      </c>
      <c r="G477" s="270"/>
      <c r="H477" s="270"/>
      <c r="I477" s="271"/>
      <c r="J477" s="270"/>
      <c r="K477" s="477" t="s">
        <v>718</v>
      </c>
      <c r="L477" s="265"/>
      <c r="M477" s="265"/>
      <c r="N477" s="270"/>
      <c r="O477" s="808"/>
      <c r="P477" s="808"/>
      <c r="Q477" s="339"/>
      <c r="R477" s="339"/>
      <c r="S477" s="270"/>
      <c r="T477" s="291"/>
      <c r="U477" s="291"/>
      <c r="V477" s="414"/>
      <c r="W477" s="414"/>
      <c r="X477" s="407">
        <v>31900000</v>
      </c>
      <c r="Y477" s="394"/>
      <c r="Z477" s="291"/>
      <c r="AA477" s="426"/>
      <c r="AB477" s="414"/>
      <c r="AC477" s="407">
        <v>1</v>
      </c>
      <c r="AD477" s="394"/>
      <c r="AE477" s="291"/>
      <c r="AF477" s="291"/>
      <c r="AG477" s="291"/>
      <c r="AH477" s="291"/>
      <c r="AI477" s="291"/>
    </row>
    <row r="478" spans="1:35" s="340" customFormat="1">
      <c r="A478" s="288"/>
      <c r="B478" s="13" t="s">
        <v>125</v>
      </c>
      <c r="C478" s="337"/>
      <c r="D478" s="337"/>
      <c r="E478" s="338"/>
      <c r="F478" s="270"/>
      <c r="G478" s="270"/>
      <c r="H478" s="270"/>
      <c r="I478" s="271"/>
      <c r="J478" s="270"/>
      <c r="K478" s="265"/>
      <c r="L478" s="265"/>
      <c r="M478" s="265"/>
      <c r="N478" s="270"/>
      <c r="O478" s="808"/>
      <c r="P478" s="808"/>
      <c r="Q478" s="339"/>
      <c r="R478" s="339"/>
      <c r="S478" s="270"/>
      <c r="T478" s="291"/>
      <c r="U478" s="291"/>
      <c r="V478" s="414"/>
      <c r="W478" s="407"/>
      <c r="X478" s="394"/>
      <c r="Y478" s="394"/>
      <c r="Z478" s="291"/>
      <c r="AA478" s="426"/>
      <c r="AB478" s="407"/>
      <c r="AC478" s="394"/>
      <c r="AD478" s="394"/>
      <c r="AE478" s="291"/>
      <c r="AF478" s="291"/>
      <c r="AG478" s="291"/>
      <c r="AH478" s="291"/>
      <c r="AI478" s="291"/>
    </row>
    <row r="479" spans="1:35" s="340" customFormat="1" ht="30">
      <c r="A479" s="288"/>
      <c r="B479" s="1102" t="s">
        <v>94</v>
      </c>
      <c r="C479" s="1102"/>
      <c r="D479" s="1102"/>
      <c r="E479" s="1103"/>
      <c r="F479" s="270">
        <v>10000000</v>
      </c>
      <c r="G479" s="270"/>
      <c r="H479" s="270">
        <v>7800000</v>
      </c>
      <c r="I479" s="271"/>
      <c r="J479" s="270"/>
      <c r="K479" s="265" t="s">
        <v>562</v>
      </c>
      <c r="L479" s="265"/>
      <c r="M479" s="265"/>
      <c r="N479" s="270"/>
      <c r="O479" s="808">
        <v>43404</v>
      </c>
      <c r="P479" s="808">
        <v>43448</v>
      </c>
      <c r="Q479" s="339"/>
      <c r="R479" s="339"/>
      <c r="S479" s="265" t="s">
        <v>560</v>
      </c>
      <c r="T479" s="291"/>
      <c r="U479" s="291"/>
      <c r="V479" s="414"/>
      <c r="W479" s="407">
        <v>10000000</v>
      </c>
      <c r="X479" s="394"/>
      <c r="Y479" s="394"/>
      <c r="Z479" s="291"/>
      <c r="AA479" s="426"/>
      <c r="AB479" s="407"/>
      <c r="AC479" s="394"/>
      <c r="AD479" s="394"/>
      <c r="AE479" s="291"/>
      <c r="AF479" s="291"/>
      <c r="AG479" s="291"/>
      <c r="AH479" s="291"/>
      <c r="AI479" s="291"/>
    </row>
    <row r="480" spans="1:35" s="340" customFormat="1">
      <c r="A480" s="288"/>
      <c r="B480" s="1102" t="s">
        <v>95</v>
      </c>
      <c r="C480" s="1102"/>
      <c r="D480" s="1102"/>
      <c r="E480" s="1103"/>
      <c r="F480" s="270">
        <v>40500000</v>
      </c>
      <c r="G480" s="270"/>
      <c r="H480" s="270"/>
      <c r="I480" s="271"/>
      <c r="J480" s="270"/>
      <c r="K480" s="771" t="s">
        <v>717</v>
      </c>
      <c r="L480" s="265"/>
      <c r="M480" s="265"/>
      <c r="N480" s="270"/>
      <c r="O480" s="808"/>
      <c r="P480" s="808"/>
      <c r="Q480" s="339"/>
      <c r="R480" s="339"/>
      <c r="S480" s="270"/>
      <c r="T480" s="291"/>
      <c r="U480" s="291"/>
      <c r="V480" s="414"/>
      <c r="W480" s="414"/>
      <c r="X480" s="407">
        <v>40500000</v>
      </c>
      <c r="Y480" s="394"/>
      <c r="Z480" s="291"/>
      <c r="AA480" s="426"/>
      <c r="AB480" s="414"/>
      <c r="AC480" s="407">
        <v>1</v>
      </c>
      <c r="AD480" s="394"/>
      <c r="AE480" s="291"/>
      <c r="AF480" s="291"/>
      <c r="AG480" s="291"/>
      <c r="AH480" s="291"/>
      <c r="AI480" s="291"/>
    </row>
    <row r="481" spans="1:35" s="340" customFormat="1" ht="33" customHeight="1">
      <c r="A481" s="288"/>
      <c r="B481" s="1056" t="s">
        <v>126</v>
      </c>
      <c r="C481" s="1056"/>
      <c r="D481" s="1056"/>
      <c r="E481" s="1057"/>
      <c r="F481" s="270"/>
      <c r="G481" s="270"/>
      <c r="H481" s="348"/>
      <c r="I481" s="271"/>
      <c r="J481" s="270"/>
      <c r="K481" s="146"/>
      <c r="L481" s="265"/>
      <c r="M481" s="265"/>
      <c r="N481" s="270"/>
      <c r="O481" s="808"/>
      <c r="P481" s="808"/>
      <c r="Q481" s="339"/>
      <c r="R481" s="339"/>
      <c r="S481" s="147"/>
      <c r="T481" s="291"/>
      <c r="U481" s="291"/>
      <c r="V481" s="414"/>
      <c r="W481" s="407"/>
      <c r="X481" s="394"/>
      <c r="Y481" s="394"/>
      <c r="Z481" s="291"/>
      <c r="AA481" s="426"/>
      <c r="AB481" s="407"/>
      <c r="AC481" s="394"/>
      <c r="AD481" s="394"/>
      <c r="AE481" s="291"/>
      <c r="AF481" s="291"/>
      <c r="AG481" s="291"/>
      <c r="AH481" s="291"/>
      <c r="AI481" s="291"/>
    </row>
    <row r="482" spans="1:35" s="340" customFormat="1" ht="33">
      <c r="A482" s="288"/>
      <c r="B482" s="1102" t="s">
        <v>94</v>
      </c>
      <c r="C482" s="1102"/>
      <c r="D482" s="1102"/>
      <c r="E482" s="1103"/>
      <c r="F482" s="270">
        <v>10000000</v>
      </c>
      <c r="G482" s="270"/>
      <c r="H482" s="348">
        <v>7468000</v>
      </c>
      <c r="I482" s="271"/>
      <c r="J482" s="270"/>
      <c r="K482" s="349" t="s">
        <v>563</v>
      </c>
      <c r="L482" s="265"/>
      <c r="M482" s="265"/>
      <c r="N482" s="270"/>
      <c r="O482" s="808"/>
      <c r="P482" s="808"/>
      <c r="Q482" s="339"/>
      <c r="R482" s="339"/>
      <c r="S482" s="147" t="s">
        <v>564</v>
      </c>
      <c r="T482" s="291"/>
      <c r="U482" s="291"/>
      <c r="V482" s="414"/>
      <c r="W482" s="407">
        <v>10000000</v>
      </c>
      <c r="X482" s="394"/>
      <c r="Y482" s="394"/>
      <c r="Z482" s="291"/>
      <c r="AA482" s="426"/>
      <c r="AB482" s="407"/>
      <c r="AC482" s="394"/>
      <c r="AD482" s="394"/>
      <c r="AE482" s="291"/>
      <c r="AF482" s="291"/>
      <c r="AG482" s="291"/>
      <c r="AH482" s="291"/>
      <c r="AI482" s="291"/>
    </row>
    <row r="483" spans="1:35" s="340" customFormat="1" ht="30">
      <c r="A483" s="288"/>
      <c r="B483" s="1102" t="s">
        <v>95</v>
      </c>
      <c r="C483" s="1102"/>
      <c r="D483" s="1102"/>
      <c r="E483" s="1103"/>
      <c r="F483" s="270">
        <v>31900000</v>
      </c>
      <c r="G483" s="270"/>
      <c r="H483" s="270"/>
      <c r="I483" s="271"/>
      <c r="J483" s="270"/>
      <c r="K483" s="266" t="s">
        <v>562</v>
      </c>
      <c r="L483" s="265"/>
      <c r="M483" s="265"/>
      <c r="N483" s="270"/>
      <c r="O483" s="808">
        <v>43168</v>
      </c>
      <c r="P483" s="808">
        <v>43287</v>
      </c>
      <c r="Q483" s="339"/>
      <c r="R483" s="339"/>
      <c r="S483" s="265" t="s">
        <v>565</v>
      </c>
      <c r="T483" s="291"/>
      <c r="U483" s="291"/>
      <c r="V483" s="414"/>
      <c r="W483" s="414"/>
      <c r="X483" s="407">
        <v>31900000</v>
      </c>
      <c r="Y483" s="394"/>
      <c r="Z483" s="291"/>
      <c r="AA483" s="426"/>
      <c r="AB483" s="414"/>
      <c r="AC483" s="407">
        <v>1</v>
      </c>
      <c r="AD483" s="394"/>
      <c r="AE483" s="291"/>
      <c r="AF483" s="291"/>
      <c r="AG483" s="291"/>
      <c r="AH483" s="291"/>
      <c r="AI483" s="291"/>
    </row>
    <row r="484" spans="1:35" s="340" customFormat="1">
      <c r="A484" s="288"/>
      <c r="B484" s="13" t="s">
        <v>127</v>
      </c>
      <c r="C484" s="337"/>
      <c r="D484" s="337"/>
      <c r="E484" s="338"/>
      <c r="F484" s="270"/>
      <c r="G484" s="270"/>
      <c r="H484" s="270"/>
      <c r="I484" s="271"/>
      <c r="J484" s="270"/>
      <c r="K484" s="266"/>
      <c r="L484" s="265"/>
      <c r="M484" s="265"/>
      <c r="N484" s="270"/>
      <c r="O484" s="808"/>
      <c r="P484" s="808"/>
      <c r="Q484" s="339"/>
      <c r="R484" s="339"/>
      <c r="S484" s="270"/>
      <c r="T484" s="291"/>
      <c r="U484" s="291"/>
      <c r="V484" s="414"/>
      <c r="W484" s="407"/>
      <c r="X484" s="394"/>
      <c r="Y484" s="394"/>
      <c r="Z484" s="291"/>
      <c r="AA484" s="426"/>
      <c r="AB484" s="407"/>
      <c r="AC484" s="394"/>
      <c r="AD484" s="394"/>
      <c r="AE484" s="291"/>
      <c r="AF484" s="291"/>
      <c r="AG484" s="291"/>
      <c r="AH484" s="291"/>
      <c r="AI484" s="291"/>
    </row>
    <row r="485" spans="1:35" s="340" customFormat="1">
      <c r="A485" s="288"/>
      <c r="B485" s="13" t="s">
        <v>129</v>
      </c>
      <c r="C485" s="337"/>
      <c r="D485" s="337"/>
      <c r="E485" s="338"/>
      <c r="F485" s="270"/>
      <c r="G485" s="270"/>
      <c r="H485" s="270"/>
      <c r="I485" s="271"/>
      <c r="J485" s="270"/>
      <c r="K485" s="266"/>
      <c r="L485" s="265"/>
      <c r="M485" s="265"/>
      <c r="N485" s="270"/>
      <c r="O485" s="808"/>
      <c r="P485" s="808"/>
      <c r="Q485" s="339"/>
      <c r="R485" s="339"/>
      <c r="S485" s="270"/>
      <c r="T485" s="291"/>
      <c r="U485" s="291"/>
      <c r="V485" s="414"/>
      <c r="W485" s="407"/>
      <c r="X485" s="394"/>
      <c r="Y485" s="394"/>
      <c r="Z485" s="291"/>
      <c r="AA485" s="426"/>
      <c r="AB485" s="407"/>
      <c r="AC485" s="394"/>
      <c r="AD485" s="394"/>
      <c r="AE485" s="291"/>
      <c r="AF485" s="291"/>
      <c r="AG485" s="291"/>
      <c r="AH485" s="291"/>
      <c r="AI485" s="291"/>
    </row>
    <row r="486" spans="1:35" s="340" customFormat="1" ht="30">
      <c r="A486" s="288"/>
      <c r="B486" s="1102" t="s">
        <v>94</v>
      </c>
      <c r="C486" s="1102"/>
      <c r="D486" s="1102"/>
      <c r="E486" s="1103"/>
      <c r="F486" s="270">
        <v>10000000</v>
      </c>
      <c r="G486" s="270"/>
      <c r="H486" s="348">
        <v>8146000</v>
      </c>
      <c r="I486" s="271"/>
      <c r="J486" s="270"/>
      <c r="K486" s="349" t="s">
        <v>547</v>
      </c>
      <c r="L486" s="265"/>
      <c r="M486" s="265"/>
      <c r="N486" s="270"/>
      <c r="O486" s="808">
        <v>43404</v>
      </c>
      <c r="P486" s="808">
        <v>43448</v>
      </c>
      <c r="Q486" s="339"/>
      <c r="R486" s="339"/>
      <c r="S486" s="265" t="s">
        <v>566</v>
      </c>
      <c r="T486" s="291"/>
      <c r="U486" s="291"/>
      <c r="V486" s="414"/>
      <c r="W486" s="407">
        <v>10000000</v>
      </c>
      <c r="X486" s="394"/>
      <c r="Y486" s="394"/>
      <c r="Z486" s="291"/>
      <c r="AA486" s="426"/>
      <c r="AB486" s="407"/>
      <c r="AC486" s="394"/>
      <c r="AD486" s="394"/>
      <c r="AE486" s="291"/>
      <c r="AF486" s="291"/>
      <c r="AG486" s="291"/>
      <c r="AH486" s="291"/>
      <c r="AI486" s="291"/>
    </row>
    <row r="487" spans="1:35" s="340" customFormat="1">
      <c r="A487" s="288"/>
      <c r="B487" s="1102" t="s">
        <v>95</v>
      </c>
      <c r="C487" s="1102"/>
      <c r="D487" s="1102"/>
      <c r="E487" s="1103"/>
      <c r="F487" s="270">
        <v>40600000</v>
      </c>
      <c r="G487" s="270"/>
      <c r="H487" s="270"/>
      <c r="I487" s="271"/>
      <c r="J487" s="270"/>
      <c r="K487" s="772" t="s">
        <v>854</v>
      </c>
      <c r="L487" s="265"/>
      <c r="M487" s="265"/>
      <c r="N487" s="270"/>
      <c r="O487" s="808"/>
      <c r="P487" s="808"/>
      <c r="Q487" s="339"/>
      <c r="R487" s="339"/>
      <c r="S487" s="270"/>
      <c r="T487" s="291"/>
      <c r="U487" s="291"/>
      <c r="V487" s="414"/>
      <c r="W487" s="414"/>
      <c r="X487" s="407">
        <v>40600000</v>
      </c>
      <c r="Y487" s="394"/>
      <c r="Z487" s="291"/>
      <c r="AA487" s="426"/>
      <c r="AB487" s="414"/>
      <c r="AC487" s="407">
        <v>1</v>
      </c>
      <c r="AD487" s="394"/>
      <c r="AE487" s="291"/>
      <c r="AF487" s="291"/>
      <c r="AG487" s="291"/>
      <c r="AH487" s="291"/>
      <c r="AI487" s="291"/>
    </row>
    <row r="488" spans="1:35" s="340" customFormat="1">
      <c r="A488" s="288"/>
      <c r="B488" s="13" t="s">
        <v>130</v>
      </c>
      <c r="C488" s="337"/>
      <c r="D488" s="337"/>
      <c r="E488" s="338"/>
      <c r="F488" s="270"/>
      <c r="G488" s="270"/>
      <c r="H488" s="270"/>
      <c r="I488" s="271"/>
      <c r="J488" s="270"/>
      <c r="K488" s="266"/>
      <c r="L488" s="265"/>
      <c r="M488" s="265"/>
      <c r="N488" s="270"/>
      <c r="O488" s="808"/>
      <c r="P488" s="808"/>
      <c r="Q488" s="339"/>
      <c r="R488" s="339"/>
      <c r="S488" s="270"/>
      <c r="T488" s="291"/>
      <c r="U488" s="291"/>
      <c r="V488" s="414"/>
      <c r="W488" s="407"/>
      <c r="X488" s="394"/>
      <c r="Y488" s="394"/>
      <c r="Z488" s="291"/>
      <c r="AA488" s="426"/>
      <c r="AB488" s="407"/>
      <c r="AC488" s="394"/>
      <c r="AD488" s="394"/>
      <c r="AE488" s="291"/>
      <c r="AF488" s="291"/>
      <c r="AG488" s="291"/>
      <c r="AH488" s="291"/>
      <c r="AI488" s="291"/>
    </row>
    <row r="489" spans="1:35" s="340" customFormat="1" ht="33">
      <c r="A489" s="288"/>
      <c r="B489" s="1102" t="s">
        <v>94</v>
      </c>
      <c r="C489" s="1102"/>
      <c r="D489" s="1102"/>
      <c r="E489" s="1103"/>
      <c r="F489" s="270">
        <v>10000000</v>
      </c>
      <c r="G489" s="3"/>
      <c r="H489" s="270">
        <v>8180000</v>
      </c>
      <c r="I489" s="271"/>
      <c r="J489" s="270"/>
      <c r="K489" s="349" t="s">
        <v>525</v>
      </c>
      <c r="L489" s="265"/>
      <c r="M489" s="265"/>
      <c r="N489" s="270"/>
      <c r="O489" s="808"/>
      <c r="P489" s="808"/>
      <c r="Q489" s="339"/>
      <c r="R489" s="339"/>
      <c r="S489" s="147" t="s">
        <v>567</v>
      </c>
      <c r="T489" s="291"/>
      <c r="U489" s="291"/>
      <c r="V489" s="414"/>
      <c r="W489" s="407">
        <v>10000000</v>
      </c>
      <c r="X489" s="394"/>
      <c r="Y489" s="394"/>
      <c r="Z489" s="291"/>
      <c r="AA489" s="426"/>
      <c r="AB489" s="407"/>
      <c r="AC489" s="394"/>
      <c r="AD489" s="394"/>
      <c r="AE489" s="291"/>
      <c r="AF489" s="291"/>
      <c r="AG489" s="291"/>
      <c r="AH489" s="291"/>
      <c r="AI489" s="291"/>
    </row>
    <row r="490" spans="1:35" s="340" customFormat="1">
      <c r="A490" s="288"/>
      <c r="B490" s="1102" t="s">
        <v>95</v>
      </c>
      <c r="C490" s="1102"/>
      <c r="D490" s="1102"/>
      <c r="E490" s="1103"/>
      <c r="F490" s="270">
        <v>42200000</v>
      </c>
      <c r="G490" s="270"/>
      <c r="H490" s="270"/>
      <c r="I490" s="271"/>
      <c r="J490" s="270"/>
      <c r="K490" s="772" t="s">
        <v>715</v>
      </c>
      <c r="L490" s="265"/>
      <c r="M490" s="265"/>
      <c r="N490" s="270"/>
      <c r="O490" s="808"/>
      <c r="P490" s="808"/>
      <c r="Q490" s="339"/>
      <c r="R490" s="339"/>
      <c r="S490" s="270"/>
      <c r="T490" s="291"/>
      <c r="U490" s="291"/>
      <c r="V490" s="414"/>
      <c r="W490" s="414"/>
      <c r="X490" s="407">
        <v>42200000</v>
      </c>
      <c r="Y490" s="394"/>
      <c r="Z490" s="291"/>
      <c r="AA490" s="426"/>
      <c r="AB490" s="414"/>
      <c r="AC490" s="407">
        <v>1</v>
      </c>
      <c r="AD490" s="394"/>
      <c r="AE490" s="291"/>
      <c r="AF490" s="291"/>
      <c r="AG490" s="291"/>
      <c r="AH490" s="291"/>
      <c r="AI490" s="291"/>
    </row>
    <row r="491" spans="1:35" s="340" customFormat="1">
      <c r="A491" s="288"/>
      <c r="B491" s="13" t="s">
        <v>131</v>
      </c>
      <c r="C491" s="337"/>
      <c r="D491" s="337"/>
      <c r="E491" s="338"/>
      <c r="F491" s="270"/>
      <c r="G491" s="270"/>
      <c r="H491" s="270"/>
      <c r="I491" s="271"/>
      <c r="J491" s="270"/>
      <c r="K491" s="266"/>
      <c r="L491" s="265"/>
      <c r="M491" s="265"/>
      <c r="N491" s="270"/>
      <c r="O491" s="808"/>
      <c r="P491" s="808"/>
      <c r="Q491" s="339"/>
      <c r="R491" s="339"/>
      <c r="S491" s="270"/>
      <c r="T491" s="291"/>
      <c r="U491" s="291"/>
      <c r="V491" s="414"/>
      <c r="W491" s="407"/>
      <c r="X491" s="394"/>
      <c r="Y491" s="394"/>
      <c r="Z491" s="291"/>
      <c r="AA491" s="426"/>
      <c r="AB491" s="407"/>
      <c r="AC491" s="394"/>
      <c r="AD491" s="394"/>
      <c r="AE491" s="291"/>
      <c r="AF491" s="291"/>
      <c r="AG491" s="291"/>
      <c r="AH491" s="291"/>
      <c r="AI491" s="291"/>
    </row>
    <row r="492" spans="1:35" s="340" customFormat="1" ht="33">
      <c r="A492" s="288"/>
      <c r="B492" s="1102" t="s">
        <v>94</v>
      </c>
      <c r="C492" s="1102"/>
      <c r="D492" s="1102"/>
      <c r="E492" s="1103"/>
      <c r="F492" s="270">
        <v>10000000</v>
      </c>
      <c r="G492" s="270"/>
      <c r="H492" s="348">
        <v>7469200</v>
      </c>
      <c r="I492" s="271"/>
      <c r="J492" s="270"/>
      <c r="K492" s="349" t="s">
        <v>539</v>
      </c>
      <c r="L492" s="265"/>
      <c r="M492" s="265"/>
      <c r="N492" s="270"/>
      <c r="O492" s="808"/>
      <c r="P492" s="808"/>
      <c r="Q492" s="339"/>
      <c r="R492" s="339"/>
      <c r="S492" s="147" t="s">
        <v>568</v>
      </c>
      <c r="T492" s="291"/>
      <c r="U492" s="291"/>
      <c r="V492" s="414"/>
      <c r="W492" s="407">
        <v>10000000</v>
      </c>
      <c r="X492" s="394"/>
      <c r="Y492" s="394"/>
      <c r="Z492" s="291"/>
      <c r="AA492" s="426"/>
      <c r="AB492" s="407"/>
      <c r="AC492" s="394"/>
      <c r="AD492" s="394"/>
      <c r="AE492" s="291"/>
      <c r="AF492" s="291"/>
      <c r="AG492" s="291"/>
      <c r="AH492" s="291"/>
      <c r="AI492" s="291"/>
    </row>
    <row r="493" spans="1:35" s="340" customFormat="1" ht="34.5" customHeight="1">
      <c r="A493" s="288"/>
      <c r="B493" s="1102" t="s">
        <v>95</v>
      </c>
      <c r="C493" s="1102"/>
      <c r="D493" s="1102"/>
      <c r="E493" s="1103"/>
      <c r="F493" s="270">
        <v>31900000</v>
      </c>
      <c r="G493" s="270"/>
      <c r="H493" s="270"/>
      <c r="I493" s="271"/>
      <c r="J493" s="270"/>
      <c r="K493" s="349" t="s">
        <v>561</v>
      </c>
      <c r="L493" s="265"/>
      <c r="M493" s="265"/>
      <c r="N493" s="270"/>
      <c r="O493" s="808">
        <v>43175</v>
      </c>
      <c r="P493" s="813">
        <v>43294</v>
      </c>
      <c r="Q493" s="339"/>
      <c r="R493" s="339"/>
      <c r="S493" s="147" t="s">
        <v>569</v>
      </c>
      <c r="T493" s="291"/>
      <c r="U493" s="291"/>
      <c r="V493" s="414"/>
      <c r="W493" s="414"/>
      <c r="X493" s="407">
        <v>31900000</v>
      </c>
      <c r="Y493" s="394"/>
      <c r="Z493" s="291"/>
      <c r="AA493" s="426"/>
      <c r="AB493" s="414"/>
      <c r="AC493" s="407">
        <v>1</v>
      </c>
      <c r="AD493" s="394"/>
      <c r="AE493" s="291"/>
      <c r="AF493" s="291"/>
      <c r="AG493" s="291"/>
      <c r="AH493" s="291"/>
      <c r="AI493" s="291"/>
    </row>
    <row r="494" spans="1:35" s="340" customFormat="1">
      <c r="A494" s="288"/>
      <c r="B494" s="13" t="s">
        <v>132</v>
      </c>
      <c r="C494" s="337"/>
      <c r="D494" s="337"/>
      <c r="E494" s="338"/>
      <c r="F494" s="270"/>
      <c r="G494" s="270"/>
      <c r="H494" s="270"/>
      <c r="I494" s="271"/>
      <c r="J494" s="270"/>
      <c r="K494" s="266"/>
      <c r="L494" s="265"/>
      <c r="M494" s="265"/>
      <c r="N494" s="270"/>
      <c r="O494" s="808"/>
      <c r="P494" s="808"/>
      <c r="Q494" s="339"/>
      <c r="R494" s="339"/>
      <c r="S494" s="270"/>
      <c r="T494" s="291"/>
      <c r="U494" s="291"/>
      <c r="V494" s="414"/>
      <c r="W494" s="407"/>
      <c r="X494" s="394"/>
      <c r="Y494" s="394"/>
      <c r="Z494" s="291"/>
      <c r="AA494" s="426"/>
      <c r="AB494" s="407"/>
      <c r="AC494" s="394"/>
      <c r="AD494" s="394"/>
      <c r="AE494" s="291"/>
      <c r="AF494" s="291"/>
      <c r="AG494" s="291"/>
      <c r="AH494" s="291"/>
      <c r="AI494" s="291"/>
    </row>
    <row r="495" spans="1:35" s="340" customFormat="1" ht="33">
      <c r="A495" s="288"/>
      <c r="B495" s="1102" t="s">
        <v>94</v>
      </c>
      <c r="C495" s="1102"/>
      <c r="D495" s="1102"/>
      <c r="E495" s="1103"/>
      <c r="F495" s="270">
        <v>10000000</v>
      </c>
      <c r="G495" s="270"/>
      <c r="H495" s="348">
        <v>9720000</v>
      </c>
      <c r="I495" s="271"/>
      <c r="J495" s="270"/>
      <c r="K495" s="349" t="s">
        <v>571</v>
      </c>
      <c r="L495" s="265"/>
      <c r="M495" s="265"/>
      <c r="N495" s="270"/>
      <c r="O495" s="808">
        <v>43404</v>
      </c>
      <c r="P495" s="808">
        <v>43448</v>
      </c>
      <c r="Q495" s="339"/>
      <c r="R495" s="339"/>
      <c r="S495" s="147" t="s">
        <v>572</v>
      </c>
      <c r="T495" s="291"/>
      <c r="U495" s="291"/>
      <c r="V495" s="414"/>
      <c r="W495" s="407">
        <v>10000000</v>
      </c>
      <c r="X495" s="394"/>
      <c r="Y495" s="394"/>
      <c r="Z495" s="291"/>
      <c r="AA495" s="426"/>
      <c r="AB495" s="407"/>
      <c r="AC495" s="394"/>
      <c r="AD495" s="394"/>
      <c r="AE495" s="291"/>
      <c r="AF495" s="291"/>
      <c r="AG495" s="291"/>
      <c r="AH495" s="291"/>
      <c r="AI495" s="291"/>
    </row>
    <row r="496" spans="1:35" s="340" customFormat="1" ht="38.25" customHeight="1">
      <c r="A496" s="288"/>
      <c r="B496" s="1102" t="s">
        <v>95</v>
      </c>
      <c r="C496" s="1102"/>
      <c r="D496" s="1102"/>
      <c r="E496" s="1103"/>
      <c r="F496" s="270">
        <v>49000000</v>
      </c>
      <c r="G496" s="270"/>
      <c r="H496" s="270"/>
      <c r="I496" s="271"/>
      <c r="J496" s="270"/>
      <c r="K496" s="349" t="s">
        <v>541</v>
      </c>
      <c r="L496" s="265"/>
      <c r="M496" s="265"/>
      <c r="N496" s="270"/>
      <c r="O496" s="808">
        <v>43186</v>
      </c>
      <c r="P496" s="808">
        <v>43305</v>
      </c>
      <c r="Q496" s="339"/>
      <c r="R496" s="339"/>
      <c r="S496" s="147" t="s">
        <v>573</v>
      </c>
      <c r="T496" s="291"/>
      <c r="U496" s="291"/>
      <c r="V496" s="414"/>
      <c r="W496" s="414"/>
      <c r="X496" s="407">
        <v>49000000</v>
      </c>
      <c r="Y496" s="394"/>
      <c r="Z496" s="291"/>
      <c r="AA496" s="426"/>
      <c r="AB496" s="414"/>
      <c r="AC496" s="407">
        <v>1</v>
      </c>
      <c r="AD496" s="394"/>
      <c r="AE496" s="291"/>
      <c r="AF496" s="291"/>
      <c r="AG496" s="291"/>
      <c r="AH496" s="291"/>
      <c r="AI496" s="291"/>
    </row>
    <row r="497" spans="1:35" s="340" customFormat="1" ht="14.25" customHeight="1">
      <c r="A497" s="288"/>
      <c r="B497" s="13" t="s">
        <v>133</v>
      </c>
      <c r="C497" s="337"/>
      <c r="D497" s="337"/>
      <c r="E497" s="338"/>
      <c r="F497" s="270"/>
      <c r="G497" s="270"/>
      <c r="H497" s="270"/>
      <c r="I497" s="271"/>
      <c r="J497" s="270"/>
      <c r="K497" s="266"/>
      <c r="L497" s="265"/>
      <c r="M497" s="265"/>
      <c r="N497" s="270"/>
      <c r="O497" s="808"/>
      <c r="P497" s="808"/>
      <c r="Q497" s="339"/>
      <c r="R497" s="339"/>
      <c r="S497" s="270"/>
      <c r="T497" s="291"/>
      <c r="U497" s="291"/>
      <c r="V497" s="414"/>
      <c r="W497" s="407"/>
      <c r="X497" s="414"/>
      <c r="Y497" s="394"/>
      <c r="Z497" s="291"/>
      <c r="AA497" s="426"/>
      <c r="AB497" s="407"/>
      <c r="AC497" s="414"/>
      <c r="AD497" s="394"/>
      <c r="AE497" s="291"/>
      <c r="AF497" s="291"/>
      <c r="AG497" s="291"/>
      <c r="AH497" s="291"/>
      <c r="AI497" s="291"/>
    </row>
    <row r="498" spans="1:35" s="340" customFormat="1" ht="33">
      <c r="A498" s="288"/>
      <c r="B498" s="1102" t="s">
        <v>94</v>
      </c>
      <c r="C498" s="1102"/>
      <c r="D498" s="1102"/>
      <c r="E498" s="1103"/>
      <c r="F498" s="270">
        <v>10000000</v>
      </c>
      <c r="G498" s="270"/>
      <c r="H498" s="348">
        <v>9720000</v>
      </c>
      <c r="I498" s="271"/>
      <c r="J498" s="270"/>
      <c r="K498" s="349" t="s">
        <v>458</v>
      </c>
      <c r="L498" s="265"/>
      <c r="M498" s="265"/>
      <c r="N498" s="270"/>
      <c r="O498" s="808">
        <v>43404</v>
      </c>
      <c r="P498" s="808">
        <v>43448</v>
      </c>
      <c r="Q498" s="339"/>
      <c r="R498" s="339"/>
      <c r="S498" s="147" t="s">
        <v>574</v>
      </c>
      <c r="T498" s="291"/>
      <c r="U498" s="291"/>
      <c r="V498" s="414"/>
      <c r="W498" s="407">
        <v>10000000</v>
      </c>
      <c r="X498" s="394"/>
      <c r="Y498" s="394"/>
      <c r="Z498" s="291"/>
      <c r="AA498" s="426"/>
      <c r="AB498" s="407"/>
      <c r="AC498" s="394"/>
      <c r="AD498" s="394"/>
      <c r="AE498" s="291"/>
      <c r="AF498" s="291"/>
      <c r="AG498" s="291"/>
      <c r="AH498" s="291"/>
      <c r="AI498" s="291"/>
    </row>
    <row r="499" spans="1:35" s="340" customFormat="1">
      <c r="A499" s="288"/>
      <c r="B499" s="1102" t="s">
        <v>95</v>
      </c>
      <c r="C499" s="1102"/>
      <c r="D499" s="1102"/>
      <c r="E499" s="1103"/>
      <c r="F499" s="270">
        <v>49000000</v>
      </c>
      <c r="G499" s="270"/>
      <c r="H499" s="270"/>
      <c r="I499" s="271"/>
      <c r="J499" s="270"/>
      <c r="K499" s="772" t="s">
        <v>856</v>
      </c>
      <c r="L499" s="265"/>
      <c r="M499" s="265"/>
      <c r="N499" s="270"/>
      <c r="O499" s="808"/>
      <c r="P499" s="808"/>
      <c r="Q499" s="339"/>
      <c r="R499" s="339"/>
      <c r="S499" s="270"/>
      <c r="T499" s="291"/>
      <c r="U499" s="291"/>
      <c r="V499" s="414"/>
      <c r="W499" s="414"/>
      <c r="X499" s="407">
        <v>49000000</v>
      </c>
      <c r="Y499" s="394"/>
      <c r="Z499" s="291"/>
      <c r="AA499" s="426"/>
      <c r="AB499" s="414"/>
      <c r="AC499" s="407">
        <v>1</v>
      </c>
      <c r="AD499" s="394"/>
      <c r="AE499" s="291"/>
      <c r="AF499" s="291"/>
      <c r="AG499" s="291"/>
      <c r="AH499" s="291"/>
      <c r="AI499" s="291"/>
    </row>
    <row r="500" spans="1:35" s="340" customFormat="1">
      <c r="A500" s="288"/>
      <c r="B500" s="13" t="s">
        <v>134</v>
      </c>
      <c r="C500" s="337"/>
      <c r="D500" s="337"/>
      <c r="E500" s="338"/>
      <c r="F500" s="270"/>
      <c r="G500" s="270"/>
      <c r="H500" s="270"/>
      <c r="I500" s="271"/>
      <c r="J500" s="270"/>
      <c r="K500" s="266"/>
      <c r="L500" s="265"/>
      <c r="M500" s="265"/>
      <c r="N500" s="270"/>
      <c r="O500" s="808"/>
      <c r="P500" s="808"/>
      <c r="Q500" s="339"/>
      <c r="R500" s="339"/>
      <c r="S500" s="270"/>
      <c r="T500" s="291"/>
      <c r="U500" s="291"/>
      <c r="V500" s="414"/>
      <c r="W500" s="407"/>
      <c r="X500" s="394"/>
      <c r="Y500" s="394"/>
      <c r="Z500" s="291"/>
      <c r="AA500" s="426"/>
      <c r="AB500" s="407"/>
      <c r="AC500" s="394"/>
      <c r="AD500" s="394"/>
      <c r="AE500" s="291"/>
      <c r="AF500" s="291"/>
      <c r="AG500" s="291"/>
      <c r="AH500" s="291"/>
      <c r="AI500" s="291"/>
    </row>
    <row r="501" spans="1:35" s="340" customFormat="1" ht="33">
      <c r="A501" s="288"/>
      <c r="B501" s="1102" t="s">
        <v>94</v>
      </c>
      <c r="C501" s="1102"/>
      <c r="D501" s="1102"/>
      <c r="E501" s="1103"/>
      <c r="F501" s="270">
        <v>10000000</v>
      </c>
      <c r="G501" s="270"/>
      <c r="H501" s="348">
        <v>7808000</v>
      </c>
      <c r="I501" s="271"/>
      <c r="J501" s="270"/>
      <c r="K501" s="349" t="s">
        <v>575</v>
      </c>
      <c r="L501" s="265"/>
      <c r="M501" s="265"/>
      <c r="N501" s="270"/>
      <c r="O501" s="808"/>
      <c r="P501" s="808"/>
      <c r="Q501" s="339"/>
      <c r="R501" s="339"/>
      <c r="S501" s="147" t="s">
        <v>576</v>
      </c>
      <c r="T501" s="291"/>
      <c r="U501" s="291"/>
      <c r="V501" s="414"/>
      <c r="W501" s="407">
        <v>10000000</v>
      </c>
      <c r="X501" s="394"/>
      <c r="Y501" s="394"/>
      <c r="Z501" s="291"/>
      <c r="AA501" s="426"/>
      <c r="AB501" s="407"/>
      <c r="AC501" s="394"/>
      <c r="AD501" s="394"/>
      <c r="AE501" s="291"/>
      <c r="AF501" s="291"/>
      <c r="AG501" s="291"/>
      <c r="AH501" s="291"/>
      <c r="AI501" s="291"/>
    </row>
    <row r="502" spans="1:35" s="340" customFormat="1" ht="30">
      <c r="A502" s="288"/>
      <c r="B502" s="1102" t="s">
        <v>95</v>
      </c>
      <c r="C502" s="1102"/>
      <c r="D502" s="1102"/>
      <c r="E502" s="1103"/>
      <c r="F502" s="270">
        <v>40500000</v>
      </c>
      <c r="G502" s="270"/>
      <c r="H502" s="270"/>
      <c r="I502" s="271"/>
      <c r="J502" s="270"/>
      <c r="K502" s="772" t="s">
        <v>857</v>
      </c>
      <c r="L502" s="265"/>
      <c r="M502" s="265"/>
      <c r="N502" s="270"/>
      <c r="O502" s="808"/>
      <c r="P502" s="808"/>
      <c r="Q502" s="339"/>
      <c r="R502" s="339"/>
      <c r="S502" s="270"/>
      <c r="T502" s="291"/>
      <c r="U502" s="291"/>
      <c r="V502" s="414"/>
      <c r="W502" s="414"/>
      <c r="X502" s="407">
        <v>40500000</v>
      </c>
      <c r="Y502" s="394"/>
      <c r="Z502" s="291"/>
      <c r="AA502" s="426"/>
      <c r="AB502" s="414"/>
      <c r="AC502" s="407">
        <v>1</v>
      </c>
      <c r="AD502" s="394"/>
      <c r="AE502" s="291"/>
      <c r="AF502" s="291"/>
      <c r="AG502" s="291"/>
      <c r="AH502" s="291"/>
      <c r="AI502" s="291"/>
    </row>
    <row r="503" spans="1:35" s="340" customFormat="1">
      <c r="A503" s="288"/>
      <c r="B503" s="13" t="s">
        <v>135</v>
      </c>
      <c r="C503" s="337"/>
      <c r="D503" s="337"/>
      <c r="E503" s="338"/>
      <c r="F503" s="270"/>
      <c r="G503" s="270"/>
      <c r="H503" s="270"/>
      <c r="I503" s="271"/>
      <c r="J503" s="270"/>
      <c r="K503" s="266"/>
      <c r="L503" s="265"/>
      <c r="M503" s="265"/>
      <c r="N503" s="270"/>
      <c r="O503" s="808"/>
      <c r="P503" s="808"/>
      <c r="Q503" s="339"/>
      <c r="R503" s="339"/>
      <c r="S503" s="270"/>
      <c r="T503" s="291"/>
      <c r="U503" s="291"/>
      <c r="V503" s="414"/>
      <c r="W503" s="407"/>
      <c r="X503" s="394"/>
      <c r="Y503" s="394"/>
      <c r="Z503" s="291"/>
      <c r="AA503" s="426"/>
      <c r="AB503" s="407"/>
      <c r="AC503" s="394"/>
      <c r="AD503" s="394"/>
      <c r="AE503" s="291"/>
      <c r="AF503" s="291"/>
      <c r="AG503" s="291"/>
      <c r="AH503" s="291"/>
      <c r="AI503" s="291"/>
    </row>
    <row r="504" spans="1:35" s="340" customFormat="1" ht="33">
      <c r="A504" s="288"/>
      <c r="B504" s="1102" t="s">
        <v>94</v>
      </c>
      <c r="C504" s="1102"/>
      <c r="D504" s="1102"/>
      <c r="E504" s="1103"/>
      <c r="F504" s="270">
        <v>10000000</v>
      </c>
      <c r="G504" s="350">
        <v>7800000</v>
      </c>
      <c r="H504" s="270"/>
      <c r="I504" s="271"/>
      <c r="J504" s="270"/>
      <c r="K504" s="349" t="s">
        <v>577</v>
      </c>
      <c r="L504" s="265"/>
      <c r="M504" s="265"/>
      <c r="N504" s="270"/>
      <c r="O504" s="808"/>
      <c r="P504" s="808"/>
      <c r="Q504" s="339"/>
      <c r="R504" s="339"/>
      <c r="S504" s="147" t="s">
        <v>578</v>
      </c>
      <c r="T504" s="291"/>
      <c r="U504" s="291"/>
      <c r="V504" s="414"/>
      <c r="W504" s="407">
        <v>10000000</v>
      </c>
      <c r="X504" s="394"/>
      <c r="Y504" s="394"/>
      <c r="Z504" s="291"/>
      <c r="AA504" s="426"/>
      <c r="AB504" s="407"/>
      <c r="AC504" s="394"/>
      <c r="AD504" s="394"/>
      <c r="AE504" s="291"/>
      <c r="AF504" s="291"/>
      <c r="AG504" s="291"/>
      <c r="AH504" s="291"/>
      <c r="AI504" s="291"/>
    </row>
    <row r="505" spans="1:35" s="340" customFormat="1" ht="30">
      <c r="A505" s="288"/>
      <c r="B505" s="1102" t="s">
        <v>95</v>
      </c>
      <c r="C505" s="1102"/>
      <c r="D505" s="1102"/>
      <c r="E505" s="1103"/>
      <c r="F505" s="270">
        <v>40500000</v>
      </c>
      <c r="G505" s="270"/>
      <c r="H505" s="270"/>
      <c r="I505" s="271"/>
      <c r="J505" s="270"/>
      <c r="K505" s="772" t="s">
        <v>858</v>
      </c>
      <c r="L505" s="265"/>
      <c r="M505" s="265"/>
      <c r="N505" s="270"/>
      <c r="O505" s="808"/>
      <c r="P505" s="808"/>
      <c r="Q505" s="339"/>
      <c r="R505" s="339"/>
      <c r="S505" s="270"/>
      <c r="T505" s="291"/>
      <c r="U505" s="291"/>
      <c r="V505" s="414"/>
      <c r="W505" s="414"/>
      <c r="X505" s="407">
        <v>40500000</v>
      </c>
      <c r="Y505" s="394"/>
      <c r="Z505" s="291"/>
      <c r="AA505" s="426"/>
      <c r="AB505" s="414"/>
      <c r="AC505" s="407">
        <v>1</v>
      </c>
      <c r="AD505" s="394"/>
      <c r="AE505" s="291"/>
      <c r="AF505" s="291"/>
      <c r="AG505" s="291"/>
      <c r="AH505" s="291"/>
      <c r="AI505" s="291"/>
    </row>
    <row r="506" spans="1:35" s="340" customFormat="1">
      <c r="A506" s="288"/>
      <c r="B506" s="13" t="s">
        <v>136</v>
      </c>
      <c r="C506" s="337"/>
      <c r="D506" s="337"/>
      <c r="E506" s="338"/>
      <c r="F506" s="289"/>
      <c r="G506" s="289"/>
      <c r="H506" s="289"/>
      <c r="I506" s="271"/>
      <c r="J506" s="289"/>
      <c r="K506" s="500"/>
      <c r="L506" s="484"/>
      <c r="M506" s="484"/>
      <c r="N506" s="289"/>
      <c r="O506" s="799"/>
      <c r="P506" s="799"/>
      <c r="Q506" s="290"/>
      <c r="R506" s="290"/>
      <c r="S506" s="289"/>
      <c r="T506" s="291"/>
      <c r="U506" s="291"/>
      <c r="V506" s="414"/>
      <c r="W506" s="395"/>
      <c r="X506" s="394"/>
      <c r="Y506" s="394"/>
      <c r="Z506" s="291"/>
      <c r="AA506" s="426"/>
      <c r="AB506" s="395"/>
      <c r="AC506" s="394"/>
      <c r="AD506" s="394"/>
      <c r="AE506" s="291"/>
      <c r="AF506" s="291"/>
      <c r="AG506" s="291"/>
      <c r="AH506" s="291"/>
      <c r="AI506" s="291"/>
    </row>
    <row r="507" spans="1:35" s="340" customFormat="1" ht="33">
      <c r="A507" s="288"/>
      <c r="B507" s="1102" t="s">
        <v>94</v>
      </c>
      <c r="C507" s="1102"/>
      <c r="D507" s="1102"/>
      <c r="E507" s="1103"/>
      <c r="F507" s="270">
        <v>10000000</v>
      </c>
      <c r="G507" s="270"/>
      <c r="H507" s="348">
        <v>7792000</v>
      </c>
      <c r="I507" s="271"/>
      <c r="J507" s="270"/>
      <c r="K507" s="349" t="s">
        <v>527</v>
      </c>
      <c r="L507" s="265"/>
      <c r="M507" s="265"/>
      <c r="N507" s="270"/>
      <c r="O507" s="808"/>
      <c r="P507" s="808"/>
      <c r="Q507" s="339"/>
      <c r="R507" s="339"/>
      <c r="S507" s="147" t="s">
        <v>568</v>
      </c>
      <c r="T507" s="291"/>
      <c r="U507" s="291"/>
      <c r="V507" s="414"/>
      <c r="W507" s="407">
        <v>10000000</v>
      </c>
      <c r="X507" s="394"/>
      <c r="Y507" s="394"/>
      <c r="Z507" s="291"/>
      <c r="AA507" s="426"/>
      <c r="AB507" s="407"/>
      <c r="AC507" s="394"/>
      <c r="AD507" s="394"/>
      <c r="AE507" s="291"/>
      <c r="AF507" s="291"/>
      <c r="AG507" s="291"/>
      <c r="AH507" s="291"/>
      <c r="AI507" s="291"/>
    </row>
    <row r="508" spans="1:35" s="340" customFormat="1" ht="38.25" customHeight="1">
      <c r="A508" s="288"/>
      <c r="B508" s="1102" t="s">
        <v>95</v>
      </c>
      <c r="C508" s="1102"/>
      <c r="D508" s="1102"/>
      <c r="E508" s="1103"/>
      <c r="F508" s="270">
        <v>40500000</v>
      </c>
      <c r="G508" s="270"/>
      <c r="H508" s="270"/>
      <c r="I508" s="271"/>
      <c r="J508" s="270"/>
      <c r="K508" s="478" t="s">
        <v>720</v>
      </c>
      <c r="L508" s="265"/>
      <c r="M508" s="265"/>
      <c r="N508" s="270"/>
      <c r="O508" s="813">
        <v>43186</v>
      </c>
      <c r="P508" s="808">
        <v>43305</v>
      </c>
      <c r="Q508" s="339"/>
      <c r="R508" s="339"/>
      <c r="S508" s="147" t="s">
        <v>579</v>
      </c>
      <c r="T508" s="291"/>
      <c r="U508" s="291"/>
      <c r="V508" s="414"/>
      <c r="W508" s="414"/>
      <c r="X508" s="407">
        <v>40500000</v>
      </c>
      <c r="Y508" s="394"/>
      <c r="Z508" s="291"/>
      <c r="AA508" s="426"/>
      <c r="AB508" s="414"/>
      <c r="AC508" s="407">
        <v>1</v>
      </c>
      <c r="AD508" s="394"/>
      <c r="AE508" s="291"/>
      <c r="AF508" s="291"/>
      <c r="AG508" s="291"/>
      <c r="AH508" s="291"/>
      <c r="AI508" s="291"/>
    </row>
    <row r="509" spans="1:35" s="340" customFormat="1">
      <c r="A509" s="292"/>
      <c r="B509" s="14" t="s">
        <v>137</v>
      </c>
      <c r="C509" s="311"/>
      <c r="D509" s="311"/>
      <c r="E509" s="312"/>
      <c r="F509" s="269"/>
      <c r="G509" s="269"/>
      <c r="H509" s="269"/>
      <c r="I509" s="272"/>
      <c r="J509" s="269"/>
      <c r="K509" s="490"/>
      <c r="L509" s="273"/>
      <c r="M509" s="273"/>
      <c r="N509" s="269"/>
      <c r="O509" s="800"/>
      <c r="P509" s="800"/>
      <c r="Q509" s="293"/>
      <c r="R509" s="293"/>
      <c r="S509" s="269"/>
      <c r="T509" s="291"/>
      <c r="U509" s="291"/>
      <c r="V509" s="414"/>
      <c r="W509" s="396"/>
      <c r="X509" s="394"/>
      <c r="Y509" s="394"/>
      <c r="Z509" s="291"/>
      <c r="AA509" s="426"/>
      <c r="AB509" s="396"/>
      <c r="AC509" s="394"/>
      <c r="AD509" s="394"/>
      <c r="AE509" s="291"/>
      <c r="AF509" s="291"/>
      <c r="AG509" s="291"/>
      <c r="AH509" s="291"/>
      <c r="AI509" s="291"/>
    </row>
    <row r="510" spans="1:35" s="340" customFormat="1" ht="30">
      <c r="A510" s="292"/>
      <c r="B510" s="1100" t="s">
        <v>94</v>
      </c>
      <c r="C510" s="1100"/>
      <c r="D510" s="1100"/>
      <c r="E510" s="1101"/>
      <c r="F510" s="268">
        <v>10000000</v>
      </c>
      <c r="G510" s="268"/>
      <c r="H510" s="351">
        <v>7814000</v>
      </c>
      <c r="I510" s="272"/>
      <c r="J510" s="268"/>
      <c r="K510" s="352" t="s">
        <v>563</v>
      </c>
      <c r="L510" s="315"/>
      <c r="M510" s="315"/>
      <c r="N510" s="268"/>
      <c r="O510" s="805"/>
      <c r="P510" s="816"/>
      <c r="Q510" s="314"/>
      <c r="R510" s="314"/>
      <c r="S510" s="148" t="s">
        <v>610</v>
      </c>
      <c r="T510" s="291"/>
      <c r="U510" s="291"/>
      <c r="V510" s="414"/>
      <c r="W510" s="400">
        <v>10000000</v>
      </c>
      <c r="X510" s="394"/>
      <c r="Y510" s="394"/>
      <c r="Z510" s="291"/>
      <c r="AA510" s="426"/>
      <c r="AB510" s="400"/>
      <c r="AC510" s="394"/>
      <c r="AD510" s="394"/>
      <c r="AE510" s="291"/>
      <c r="AF510" s="291"/>
      <c r="AG510" s="291"/>
      <c r="AH510" s="291"/>
      <c r="AI510" s="291"/>
    </row>
    <row r="511" spans="1:35" s="340" customFormat="1" ht="30">
      <c r="A511" s="292"/>
      <c r="B511" s="1100" t="s">
        <v>95</v>
      </c>
      <c r="C511" s="1100"/>
      <c r="D511" s="1100"/>
      <c r="E511" s="1101"/>
      <c r="F511" s="268">
        <v>40500000</v>
      </c>
      <c r="G511" s="268"/>
      <c r="H511" s="268"/>
      <c r="I511" s="272"/>
      <c r="J511" s="268"/>
      <c r="K511" s="352" t="s">
        <v>562</v>
      </c>
      <c r="L511" s="315"/>
      <c r="M511" s="315"/>
      <c r="N511" s="268"/>
      <c r="O511" s="805">
        <v>43185</v>
      </c>
      <c r="P511" s="805">
        <v>43304</v>
      </c>
      <c r="Q511" s="314"/>
      <c r="R511" s="314"/>
      <c r="S511" s="148" t="s">
        <v>611</v>
      </c>
      <c r="T511" s="291"/>
      <c r="U511" s="291"/>
      <c r="V511" s="414"/>
      <c r="W511" s="414"/>
      <c r="X511" s="400">
        <v>40500000</v>
      </c>
      <c r="Y511" s="394"/>
      <c r="Z511" s="291"/>
      <c r="AA511" s="426"/>
      <c r="AB511" s="414"/>
      <c r="AC511" s="400">
        <v>1</v>
      </c>
      <c r="AD511" s="394"/>
      <c r="AE511" s="291"/>
      <c r="AF511" s="291"/>
      <c r="AG511" s="291"/>
      <c r="AH511" s="291"/>
      <c r="AI511" s="291"/>
    </row>
    <row r="512" spans="1:35" s="340" customFormat="1">
      <c r="A512" s="292"/>
      <c r="B512" s="15" t="s">
        <v>138</v>
      </c>
      <c r="C512" s="311"/>
      <c r="D512" s="311"/>
      <c r="E512" s="312"/>
      <c r="F512" s="268"/>
      <c r="G512" s="268"/>
      <c r="H512" s="268"/>
      <c r="I512" s="272"/>
      <c r="J512" s="268"/>
      <c r="K512" s="313"/>
      <c r="L512" s="315"/>
      <c r="M512" s="315"/>
      <c r="N512" s="268"/>
      <c r="O512" s="805"/>
      <c r="P512" s="805"/>
      <c r="Q512" s="314"/>
      <c r="R512" s="314"/>
      <c r="S512" s="268"/>
      <c r="T512" s="291"/>
      <c r="U512" s="291"/>
      <c r="V512" s="414"/>
      <c r="W512" s="400"/>
      <c r="X512" s="394"/>
      <c r="Y512" s="394"/>
      <c r="Z512" s="291"/>
      <c r="AA512" s="426"/>
      <c r="AB512" s="400"/>
      <c r="AC512" s="394"/>
      <c r="AD512" s="394"/>
      <c r="AE512" s="291"/>
      <c r="AF512" s="291"/>
      <c r="AG512" s="291"/>
      <c r="AH512" s="291"/>
      <c r="AI512" s="291"/>
    </row>
    <row r="513" spans="1:35" s="340" customFormat="1" ht="33" customHeight="1">
      <c r="A513" s="292"/>
      <c r="B513" s="1058" t="s">
        <v>139</v>
      </c>
      <c r="C513" s="1058"/>
      <c r="D513" s="1058"/>
      <c r="E513" s="1059"/>
      <c r="F513" s="269"/>
      <c r="G513" s="269"/>
      <c r="H513" s="269"/>
      <c r="I513" s="272"/>
      <c r="J513" s="269"/>
      <c r="K513" s="490"/>
      <c r="L513" s="273"/>
      <c r="M513" s="273"/>
      <c r="N513" s="269"/>
      <c r="O513" s="800"/>
      <c r="P513" s="800"/>
      <c r="Q513" s="293"/>
      <c r="R513" s="293"/>
      <c r="S513" s="269"/>
      <c r="T513" s="291"/>
      <c r="U513" s="291"/>
      <c r="V513" s="414"/>
      <c r="W513" s="396"/>
      <c r="X513" s="394"/>
      <c r="Y513" s="394"/>
      <c r="Z513" s="291"/>
      <c r="AA513" s="426"/>
      <c r="AB513" s="396"/>
      <c r="AC513" s="394"/>
      <c r="AD513" s="394"/>
      <c r="AE513" s="291"/>
      <c r="AF513" s="291"/>
      <c r="AG513" s="291"/>
      <c r="AH513" s="291"/>
      <c r="AI513" s="291"/>
    </row>
    <row r="514" spans="1:35" s="340" customFormat="1" ht="30">
      <c r="A514" s="292"/>
      <c r="B514" s="1116" t="s">
        <v>94</v>
      </c>
      <c r="C514" s="1116"/>
      <c r="D514" s="1116"/>
      <c r="E514" s="1117"/>
      <c r="F514" s="268">
        <v>10000000</v>
      </c>
      <c r="G514" s="268"/>
      <c r="H514" s="351">
        <v>9700000</v>
      </c>
      <c r="I514" s="272"/>
      <c r="J514" s="268"/>
      <c r="K514" s="352" t="s">
        <v>561</v>
      </c>
      <c r="L514" s="315"/>
      <c r="M514" s="315"/>
      <c r="N514" s="268"/>
      <c r="O514" s="805"/>
      <c r="P514" s="816"/>
      <c r="Q514" s="314"/>
      <c r="R514" s="314"/>
      <c r="S514" s="148" t="s">
        <v>607</v>
      </c>
      <c r="T514" s="291"/>
      <c r="U514" s="291"/>
      <c r="V514" s="414"/>
      <c r="W514" s="400">
        <v>10000000</v>
      </c>
      <c r="X514" s="394"/>
      <c r="Y514" s="394"/>
      <c r="Z514" s="291"/>
      <c r="AA514" s="426"/>
      <c r="AB514" s="400"/>
      <c r="AC514" s="394"/>
      <c r="AD514" s="394"/>
      <c r="AE514" s="291"/>
      <c r="AF514" s="291"/>
      <c r="AG514" s="291"/>
      <c r="AH514" s="291"/>
      <c r="AI514" s="291"/>
    </row>
    <row r="515" spans="1:35" s="340" customFormat="1" ht="30">
      <c r="A515" s="292"/>
      <c r="B515" s="1100" t="s">
        <v>95</v>
      </c>
      <c r="C515" s="1100"/>
      <c r="D515" s="1100"/>
      <c r="E515" s="1101"/>
      <c r="F515" s="268">
        <v>49000000</v>
      </c>
      <c r="G515" s="268"/>
      <c r="H515" s="268"/>
      <c r="I515" s="272"/>
      <c r="J515" s="268"/>
      <c r="K515" s="352" t="s">
        <v>602</v>
      </c>
      <c r="L515" s="315"/>
      <c r="M515" s="315"/>
      <c r="N515" s="268"/>
      <c r="O515" s="805">
        <v>43185</v>
      </c>
      <c r="P515" s="805">
        <v>43304</v>
      </c>
      <c r="Q515" s="314"/>
      <c r="R515" s="314"/>
      <c r="S515" s="148" t="s">
        <v>608</v>
      </c>
      <c r="T515" s="291"/>
      <c r="U515" s="291"/>
      <c r="V515" s="414"/>
      <c r="W515" s="414"/>
      <c r="X515" s="400">
        <v>49000000</v>
      </c>
      <c r="Y515" s="394"/>
      <c r="Z515" s="291"/>
      <c r="AA515" s="426"/>
      <c r="AB515" s="414"/>
      <c r="AC515" s="400">
        <v>1</v>
      </c>
      <c r="AD515" s="394"/>
      <c r="AE515" s="291"/>
      <c r="AF515" s="291"/>
      <c r="AG515" s="291"/>
      <c r="AH515" s="291"/>
      <c r="AI515" s="291"/>
    </row>
    <row r="516" spans="1:35" s="340" customFormat="1" ht="31.5" customHeight="1">
      <c r="A516" s="292"/>
      <c r="B516" s="1058" t="s">
        <v>140</v>
      </c>
      <c r="C516" s="1058"/>
      <c r="D516" s="1058"/>
      <c r="E516" s="1059"/>
      <c r="F516" s="269"/>
      <c r="G516" s="269"/>
      <c r="H516" s="269"/>
      <c r="I516" s="272"/>
      <c r="J516" s="269"/>
      <c r="K516" s="490"/>
      <c r="L516" s="273"/>
      <c r="M516" s="273"/>
      <c r="N516" s="269"/>
      <c r="O516" s="800"/>
      <c r="P516" s="800"/>
      <c r="Q516" s="293"/>
      <c r="R516" s="293"/>
      <c r="S516" s="269"/>
      <c r="T516" s="291"/>
      <c r="U516" s="291"/>
      <c r="V516" s="414"/>
      <c r="W516" s="396"/>
      <c r="X516" s="394"/>
      <c r="Y516" s="394"/>
      <c r="Z516" s="291"/>
      <c r="AA516" s="426"/>
      <c r="AB516" s="396"/>
      <c r="AC516" s="394"/>
      <c r="AD516" s="394"/>
      <c r="AE516" s="291"/>
      <c r="AF516" s="291"/>
      <c r="AG516" s="291"/>
      <c r="AH516" s="291"/>
      <c r="AI516" s="291"/>
    </row>
    <row r="517" spans="1:35" s="340" customFormat="1" ht="30">
      <c r="A517" s="292"/>
      <c r="B517" s="1100" t="s">
        <v>94</v>
      </c>
      <c r="C517" s="1100"/>
      <c r="D517" s="1100"/>
      <c r="E517" s="1101"/>
      <c r="F517" s="268">
        <v>10000000</v>
      </c>
      <c r="G517" s="268"/>
      <c r="H517" s="351">
        <v>9600000</v>
      </c>
      <c r="I517" s="272"/>
      <c r="J517" s="268"/>
      <c r="K517" s="352" t="s">
        <v>551</v>
      </c>
      <c r="L517" s="315"/>
      <c r="M517" s="315"/>
      <c r="N517" s="268"/>
      <c r="O517" s="805">
        <v>43404</v>
      </c>
      <c r="P517" s="816">
        <v>43448</v>
      </c>
      <c r="Q517" s="314"/>
      <c r="R517" s="314"/>
      <c r="S517" s="148" t="s">
        <v>606</v>
      </c>
      <c r="T517" s="291"/>
      <c r="U517" s="291"/>
      <c r="V517" s="414"/>
      <c r="W517" s="400">
        <v>10000000</v>
      </c>
      <c r="X517" s="394"/>
      <c r="Y517" s="394"/>
      <c r="Z517" s="291"/>
      <c r="AA517" s="426"/>
      <c r="AB517" s="400"/>
      <c r="AC517" s="394"/>
      <c r="AD517" s="394"/>
      <c r="AE517" s="291"/>
      <c r="AF517" s="291"/>
      <c r="AG517" s="291"/>
      <c r="AH517" s="291"/>
      <c r="AI517" s="291"/>
    </row>
    <row r="518" spans="1:35" s="340" customFormat="1">
      <c r="A518" s="292"/>
      <c r="B518" s="1100" t="s">
        <v>95</v>
      </c>
      <c r="C518" s="1100"/>
      <c r="D518" s="1100"/>
      <c r="E518" s="1101"/>
      <c r="F518" s="268">
        <v>49000000</v>
      </c>
      <c r="G518" s="268"/>
      <c r="H518" s="268"/>
      <c r="I518" s="272"/>
      <c r="J518" s="268"/>
      <c r="K518" s="773" t="s">
        <v>543</v>
      </c>
      <c r="L518" s="315"/>
      <c r="M518" s="315"/>
      <c r="N518" s="268"/>
      <c r="O518" s="805"/>
      <c r="P518" s="805"/>
      <c r="Q518" s="314"/>
      <c r="R518" s="314"/>
      <c r="S518" s="268"/>
      <c r="T518" s="291"/>
      <c r="U518" s="291"/>
      <c r="V518" s="414"/>
      <c r="W518" s="414"/>
      <c r="X518" s="400">
        <v>49000000</v>
      </c>
      <c r="Y518" s="394"/>
      <c r="Z518" s="291"/>
      <c r="AA518" s="426"/>
      <c r="AB518" s="414"/>
      <c r="AC518" s="400">
        <v>1</v>
      </c>
      <c r="AD518" s="394"/>
      <c r="AE518" s="291"/>
      <c r="AF518" s="291"/>
      <c r="AG518" s="291"/>
      <c r="AH518" s="291"/>
      <c r="AI518" s="291"/>
    </row>
    <row r="519" spans="1:35" s="340" customFormat="1" ht="32.25" customHeight="1">
      <c r="A519" s="292"/>
      <c r="B519" s="1058" t="s">
        <v>141</v>
      </c>
      <c r="C519" s="1058"/>
      <c r="D519" s="1058"/>
      <c r="E519" s="1059"/>
      <c r="F519" s="269"/>
      <c r="G519" s="269"/>
      <c r="H519" s="269"/>
      <c r="I519" s="272"/>
      <c r="J519" s="269"/>
      <c r="K519" s="490"/>
      <c r="L519" s="273"/>
      <c r="M519" s="273"/>
      <c r="N519" s="269"/>
      <c r="O519" s="800"/>
      <c r="P519" s="800"/>
      <c r="Q519" s="293"/>
      <c r="R519" s="293"/>
      <c r="S519" s="269"/>
      <c r="T519" s="291"/>
      <c r="U519" s="291"/>
      <c r="V519" s="414"/>
      <c r="W519" s="396"/>
      <c r="X519" s="394"/>
      <c r="Y519" s="394"/>
      <c r="Z519" s="291"/>
      <c r="AA519" s="426"/>
      <c r="AB519" s="396"/>
      <c r="AC519" s="394"/>
      <c r="AD519" s="394"/>
      <c r="AE519" s="291"/>
      <c r="AF519" s="291"/>
      <c r="AG519" s="291"/>
      <c r="AH519" s="291"/>
      <c r="AI519" s="291"/>
    </row>
    <row r="520" spans="1:35" s="340" customFormat="1" ht="30">
      <c r="A520" s="292"/>
      <c r="B520" s="1100" t="s">
        <v>94</v>
      </c>
      <c r="C520" s="1100"/>
      <c r="D520" s="1100"/>
      <c r="E520" s="1101"/>
      <c r="F520" s="268">
        <v>10000000</v>
      </c>
      <c r="G520" s="268"/>
      <c r="H520" s="351">
        <v>7824000</v>
      </c>
      <c r="I520" s="272"/>
      <c r="J520" s="268"/>
      <c r="K520" s="352" t="s">
        <v>458</v>
      </c>
      <c r="L520" s="315"/>
      <c r="M520" s="315"/>
      <c r="N520" s="268"/>
      <c r="O520" s="805">
        <v>43404</v>
      </c>
      <c r="P520" s="816">
        <v>43448</v>
      </c>
      <c r="Q520" s="314"/>
      <c r="R520" s="314"/>
      <c r="S520" s="148" t="s">
        <v>584</v>
      </c>
      <c r="T520" s="291"/>
      <c r="U520" s="291"/>
      <c r="V520" s="414"/>
      <c r="W520" s="400">
        <v>10000000</v>
      </c>
      <c r="X520" s="394"/>
      <c r="Y520" s="394"/>
      <c r="Z520" s="291"/>
      <c r="AA520" s="426"/>
      <c r="AB520" s="400"/>
      <c r="AC520" s="394"/>
      <c r="AD520" s="394"/>
      <c r="AE520" s="291"/>
      <c r="AF520" s="291"/>
      <c r="AG520" s="291"/>
      <c r="AH520" s="291"/>
      <c r="AI520" s="291"/>
    </row>
    <row r="521" spans="1:35" s="340" customFormat="1">
      <c r="A521" s="292"/>
      <c r="B521" s="1100" t="s">
        <v>95</v>
      </c>
      <c r="C521" s="1100"/>
      <c r="D521" s="1100"/>
      <c r="E521" s="1101"/>
      <c r="F521" s="268">
        <v>40500000</v>
      </c>
      <c r="G521" s="268"/>
      <c r="H521" s="268"/>
      <c r="I521" s="272"/>
      <c r="J521" s="268"/>
      <c r="K521" s="313"/>
      <c r="L521" s="315"/>
      <c r="M521" s="315"/>
      <c r="N521" s="268"/>
      <c r="O521" s="805"/>
      <c r="P521" s="805"/>
      <c r="Q521" s="314"/>
      <c r="R521" s="314"/>
      <c r="S521" s="268"/>
      <c r="T521" s="291"/>
      <c r="U521" s="291"/>
      <c r="V521" s="414"/>
      <c r="W521" s="414"/>
      <c r="X521" s="400">
        <v>40500000</v>
      </c>
      <c r="Y521" s="394"/>
      <c r="Z521" s="291"/>
      <c r="AA521" s="426"/>
      <c r="AB521" s="414"/>
      <c r="AC521" s="400">
        <v>1</v>
      </c>
      <c r="AD521" s="394"/>
      <c r="AE521" s="291"/>
      <c r="AF521" s="291"/>
      <c r="AG521" s="291"/>
      <c r="AH521" s="291"/>
      <c r="AI521" s="291"/>
    </row>
    <row r="522" spans="1:35" s="342" customFormat="1">
      <c r="A522" s="277"/>
      <c r="B522" s="12" t="s">
        <v>142</v>
      </c>
      <c r="C522" s="278"/>
      <c r="D522" s="278"/>
      <c r="E522" s="279"/>
      <c r="F522" s="280"/>
      <c r="G522" s="280"/>
      <c r="H522" s="280"/>
      <c r="I522" s="294"/>
      <c r="J522" s="280"/>
      <c r="K522" s="380"/>
      <c r="L522" s="380"/>
      <c r="M522" s="380"/>
      <c r="N522" s="280"/>
      <c r="O522" s="797"/>
      <c r="P522" s="797"/>
      <c r="Q522" s="310"/>
      <c r="R522" s="310"/>
      <c r="S522" s="280"/>
      <c r="T522" s="274"/>
      <c r="U522" s="274"/>
      <c r="V522" s="410"/>
      <c r="W522" s="392"/>
      <c r="X522" s="364"/>
      <c r="Y522" s="364"/>
      <c r="Z522" s="274"/>
      <c r="AA522" s="425"/>
      <c r="AB522" s="392"/>
      <c r="AC522" s="364"/>
      <c r="AD522" s="364"/>
      <c r="AE522" s="274"/>
      <c r="AF522" s="274"/>
      <c r="AG522" s="274"/>
      <c r="AH522" s="274"/>
      <c r="AI522" s="274"/>
    </row>
    <row r="523" spans="1:35" s="340" customFormat="1" ht="30">
      <c r="A523" s="292"/>
      <c r="B523" s="1100" t="s">
        <v>94</v>
      </c>
      <c r="C523" s="1100"/>
      <c r="D523" s="1100"/>
      <c r="E523" s="1101"/>
      <c r="F523" s="268">
        <v>10000000</v>
      </c>
      <c r="G523" s="268"/>
      <c r="H523" s="351">
        <v>7780000</v>
      </c>
      <c r="I523" s="272"/>
      <c r="J523" s="268"/>
      <c r="K523" s="352" t="s">
        <v>577</v>
      </c>
      <c r="L523" s="315"/>
      <c r="M523" s="315"/>
      <c r="N523" s="268"/>
      <c r="O523" s="805">
        <v>43404</v>
      </c>
      <c r="P523" s="816">
        <v>43448</v>
      </c>
      <c r="Q523" s="314"/>
      <c r="R523" s="314"/>
      <c r="S523" s="148" t="s">
        <v>609</v>
      </c>
      <c r="T523" s="291"/>
      <c r="U523" s="291"/>
      <c r="V523" s="414"/>
      <c r="W523" s="400">
        <v>10000000</v>
      </c>
      <c r="X523" s="394"/>
      <c r="Y523" s="394"/>
      <c r="Z523" s="291"/>
      <c r="AA523" s="426"/>
      <c r="AB523" s="400"/>
      <c r="AC523" s="394"/>
      <c r="AD523" s="394"/>
      <c r="AE523" s="291"/>
      <c r="AF523" s="291"/>
      <c r="AG523" s="291"/>
      <c r="AH523" s="291"/>
      <c r="AI523" s="291"/>
    </row>
    <row r="524" spans="1:35" s="342" customFormat="1">
      <c r="A524" s="277"/>
      <c r="B524" s="1095" t="s">
        <v>95</v>
      </c>
      <c r="C524" s="1095"/>
      <c r="D524" s="1095"/>
      <c r="E524" s="1096"/>
      <c r="F524" s="280">
        <v>40500000</v>
      </c>
      <c r="G524" s="280"/>
      <c r="H524" s="280"/>
      <c r="I524" s="294"/>
      <c r="J524" s="280"/>
      <c r="K524" s="774" t="s">
        <v>543</v>
      </c>
      <c r="L524" s="380"/>
      <c r="M524" s="380"/>
      <c r="N524" s="280"/>
      <c r="O524" s="797"/>
      <c r="P524" s="797"/>
      <c r="Q524" s="310"/>
      <c r="R524" s="310"/>
      <c r="S524" s="280"/>
      <c r="T524" s="274"/>
      <c r="U524" s="274"/>
      <c r="V524" s="410"/>
      <c r="W524" s="410"/>
      <c r="X524" s="392">
        <v>40500000</v>
      </c>
      <c r="Y524" s="364"/>
      <c r="Z524" s="274"/>
      <c r="AA524" s="425"/>
      <c r="AB524" s="410"/>
      <c r="AC524" s="392">
        <v>1</v>
      </c>
      <c r="AD524" s="364"/>
      <c r="AE524" s="274"/>
      <c r="AF524" s="274"/>
      <c r="AG524" s="274"/>
      <c r="AH524" s="274"/>
      <c r="AI524" s="274"/>
    </row>
    <row r="525" spans="1:35" s="342" customFormat="1">
      <c r="A525" s="277"/>
      <c r="B525" s="12" t="s">
        <v>143</v>
      </c>
      <c r="C525" s="278"/>
      <c r="D525" s="278"/>
      <c r="E525" s="279"/>
      <c r="F525" s="280"/>
      <c r="G525" s="280"/>
      <c r="H525" s="280"/>
      <c r="I525" s="294"/>
      <c r="J525" s="280"/>
      <c r="K525" s="380"/>
      <c r="L525" s="380"/>
      <c r="M525" s="380"/>
      <c r="N525" s="280"/>
      <c r="O525" s="797"/>
      <c r="P525" s="797"/>
      <c r="Q525" s="310"/>
      <c r="R525" s="310"/>
      <c r="S525" s="280"/>
      <c r="T525" s="274"/>
      <c r="U525" s="274"/>
      <c r="V525" s="410"/>
      <c r="W525" s="392"/>
      <c r="X525" s="364"/>
      <c r="Y525" s="364"/>
      <c r="Z525" s="274"/>
      <c r="AA525" s="425"/>
      <c r="AB525" s="392"/>
      <c r="AC525" s="364"/>
      <c r="AD525" s="364"/>
      <c r="AE525" s="274"/>
      <c r="AF525" s="274"/>
      <c r="AG525" s="274"/>
      <c r="AH525" s="274"/>
      <c r="AI525" s="274"/>
    </row>
    <row r="526" spans="1:35" s="340" customFormat="1" ht="30">
      <c r="A526" s="292"/>
      <c r="B526" s="1100" t="s">
        <v>94</v>
      </c>
      <c r="C526" s="1100"/>
      <c r="D526" s="1100"/>
      <c r="E526" s="1101"/>
      <c r="F526" s="268">
        <v>10000000</v>
      </c>
      <c r="G526" s="268"/>
      <c r="H526" s="351">
        <v>8844200</v>
      </c>
      <c r="I526" s="272"/>
      <c r="J526" s="268"/>
      <c r="K526" s="353" t="s">
        <v>602</v>
      </c>
      <c r="L526" s="315"/>
      <c r="M526" s="315"/>
      <c r="N526" s="268"/>
      <c r="O526" s="805">
        <v>43404</v>
      </c>
      <c r="P526" s="816">
        <v>43448</v>
      </c>
      <c r="Q526" s="314"/>
      <c r="R526" s="314"/>
      <c r="S526" s="315" t="s">
        <v>603</v>
      </c>
      <c r="T526" s="291"/>
      <c r="U526" s="291"/>
      <c r="V526" s="414"/>
      <c r="W526" s="400">
        <v>10000000</v>
      </c>
      <c r="X526" s="394"/>
      <c r="Y526" s="394"/>
      <c r="Z526" s="291"/>
      <c r="AA526" s="426"/>
      <c r="AB526" s="400"/>
      <c r="AC526" s="394"/>
      <c r="AD526" s="394"/>
      <c r="AE526" s="291"/>
      <c r="AF526" s="291"/>
      <c r="AG526" s="291"/>
      <c r="AH526" s="291"/>
      <c r="AI526" s="291"/>
    </row>
    <row r="527" spans="1:35" s="342" customFormat="1">
      <c r="A527" s="277"/>
      <c r="B527" s="1095" t="s">
        <v>95</v>
      </c>
      <c r="C527" s="1095"/>
      <c r="D527" s="1095"/>
      <c r="E527" s="1096"/>
      <c r="F527" s="280">
        <v>45500000</v>
      </c>
      <c r="G527" s="280"/>
      <c r="H527" s="280"/>
      <c r="I527" s="294"/>
      <c r="J527" s="280"/>
      <c r="K527" s="774" t="s">
        <v>859</v>
      </c>
      <c r="L527" s="380"/>
      <c r="M527" s="380"/>
      <c r="N527" s="280"/>
      <c r="O527" s="797"/>
      <c r="P527" s="797"/>
      <c r="Q527" s="310"/>
      <c r="R527" s="310"/>
      <c r="S527" s="280"/>
      <c r="T527" s="274"/>
      <c r="U527" s="274"/>
      <c r="V527" s="410"/>
      <c r="W527" s="410"/>
      <c r="X527" s="392">
        <v>45500000</v>
      </c>
      <c r="Y527" s="364"/>
      <c r="Z527" s="274"/>
      <c r="AA527" s="425"/>
      <c r="AB527" s="410"/>
      <c r="AC527" s="392">
        <v>1</v>
      </c>
      <c r="AD527" s="364"/>
      <c r="AE527" s="274"/>
      <c r="AF527" s="274"/>
      <c r="AG527" s="274"/>
      <c r="AH527" s="274"/>
      <c r="AI527" s="274"/>
    </row>
    <row r="528" spans="1:35" s="342" customFormat="1">
      <c r="A528" s="277"/>
      <c r="B528" s="12" t="s">
        <v>144</v>
      </c>
      <c r="C528" s="278"/>
      <c r="D528" s="278"/>
      <c r="E528" s="279"/>
      <c r="F528" s="280"/>
      <c r="G528" s="280"/>
      <c r="H528" s="280"/>
      <c r="I528" s="294"/>
      <c r="J528" s="280"/>
      <c r="K528" s="380"/>
      <c r="L528" s="380"/>
      <c r="M528" s="380"/>
      <c r="N528" s="280"/>
      <c r="O528" s="797"/>
      <c r="P528" s="797"/>
      <c r="Q528" s="310"/>
      <c r="R528" s="310"/>
      <c r="S528" s="280"/>
      <c r="T528" s="274"/>
      <c r="U528" s="274"/>
      <c r="V528" s="410"/>
      <c r="W528" s="392"/>
      <c r="X528" s="364"/>
      <c r="Y528" s="364"/>
      <c r="Z528" s="274"/>
      <c r="AA528" s="425"/>
      <c r="AB528" s="392"/>
      <c r="AC528" s="364"/>
      <c r="AD528" s="364"/>
      <c r="AE528" s="274"/>
      <c r="AF528" s="274"/>
      <c r="AG528" s="274"/>
      <c r="AH528" s="274"/>
      <c r="AI528" s="274"/>
    </row>
    <row r="529" spans="1:35" s="340" customFormat="1" ht="30">
      <c r="A529" s="292"/>
      <c r="B529" s="1100" t="s">
        <v>94</v>
      </c>
      <c r="C529" s="1100"/>
      <c r="D529" s="1100"/>
      <c r="E529" s="1101"/>
      <c r="F529" s="268">
        <v>10000000</v>
      </c>
      <c r="G529" s="268"/>
      <c r="H529" s="351">
        <v>7477000</v>
      </c>
      <c r="I529" s="272"/>
      <c r="J529" s="268"/>
      <c r="K529" s="352" t="s">
        <v>604</v>
      </c>
      <c r="L529" s="315"/>
      <c r="M529" s="315"/>
      <c r="N529" s="268"/>
      <c r="O529" s="805">
        <v>43404</v>
      </c>
      <c r="P529" s="816">
        <v>43448</v>
      </c>
      <c r="Q529" s="314"/>
      <c r="R529" s="314"/>
      <c r="S529" s="148" t="s">
        <v>605</v>
      </c>
      <c r="T529" s="291"/>
      <c r="U529" s="291"/>
      <c r="V529" s="414"/>
      <c r="W529" s="400">
        <v>10000000</v>
      </c>
      <c r="X529" s="394"/>
      <c r="Y529" s="394"/>
      <c r="Z529" s="291"/>
      <c r="AA529" s="426"/>
      <c r="AB529" s="400"/>
      <c r="AC529" s="394"/>
      <c r="AD529" s="394"/>
      <c r="AE529" s="291"/>
      <c r="AF529" s="291"/>
      <c r="AG529" s="291"/>
      <c r="AH529" s="291"/>
      <c r="AI529" s="291"/>
    </row>
    <row r="530" spans="1:35" s="340" customFormat="1">
      <c r="A530" s="292"/>
      <c r="B530" s="1100" t="s">
        <v>95</v>
      </c>
      <c r="C530" s="1100"/>
      <c r="D530" s="1100"/>
      <c r="E530" s="1101"/>
      <c r="F530" s="268">
        <v>31900000</v>
      </c>
      <c r="G530" s="268"/>
      <c r="H530" s="268"/>
      <c r="I530" s="272"/>
      <c r="J530" s="268"/>
      <c r="K530" s="481" t="s">
        <v>717</v>
      </c>
      <c r="L530" s="315"/>
      <c r="M530" s="315"/>
      <c r="N530" s="268"/>
      <c r="O530" s="805"/>
      <c r="P530" s="805"/>
      <c r="Q530" s="314"/>
      <c r="R530" s="314"/>
      <c r="S530" s="268"/>
      <c r="T530" s="291"/>
      <c r="U530" s="291"/>
      <c r="V530" s="414"/>
      <c r="W530" s="414"/>
      <c r="X530" s="400">
        <v>31900000</v>
      </c>
      <c r="Y530" s="394"/>
      <c r="Z530" s="291"/>
      <c r="AA530" s="426"/>
      <c r="AB530" s="414"/>
      <c r="AC530" s="400">
        <v>1</v>
      </c>
      <c r="AD530" s="394"/>
      <c r="AE530" s="291"/>
      <c r="AF530" s="291"/>
      <c r="AG530" s="291"/>
      <c r="AH530" s="291"/>
      <c r="AI530" s="291"/>
    </row>
    <row r="531" spans="1:35" s="340" customFormat="1" ht="21.75" customHeight="1">
      <c r="A531" s="292"/>
      <c r="B531" s="1058" t="s">
        <v>145</v>
      </c>
      <c r="C531" s="1058"/>
      <c r="D531" s="1058"/>
      <c r="E531" s="1059"/>
      <c r="F531" s="268"/>
      <c r="G531" s="268"/>
      <c r="H531" s="268"/>
      <c r="I531" s="272"/>
      <c r="J531" s="268"/>
      <c r="K531" s="315"/>
      <c r="L531" s="315"/>
      <c r="M531" s="315"/>
      <c r="N531" s="268"/>
      <c r="O531" s="805"/>
      <c r="P531" s="805"/>
      <c r="Q531" s="314"/>
      <c r="R531" s="314"/>
      <c r="S531" s="268"/>
      <c r="T531" s="291"/>
      <c r="U531" s="291"/>
      <c r="V531" s="414"/>
      <c r="W531" s="400"/>
      <c r="X531" s="394"/>
      <c r="Y531" s="394"/>
      <c r="Z531" s="291"/>
      <c r="AA531" s="426"/>
      <c r="AB531" s="400"/>
      <c r="AC531" s="394"/>
      <c r="AD531" s="394"/>
      <c r="AE531" s="291"/>
      <c r="AF531" s="291"/>
      <c r="AG531" s="291"/>
      <c r="AH531" s="291"/>
      <c r="AI531" s="291"/>
    </row>
    <row r="532" spans="1:35" s="342" customFormat="1">
      <c r="A532" s="277"/>
      <c r="B532" s="1095" t="s">
        <v>94</v>
      </c>
      <c r="C532" s="1095"/>
      <c r="D532" s="1095"/>
      <c r="E532" s="1096"/>
      <c r="F532" s="280">
        <v>10000000</v>
      </c>
      <c r="G532" s="280"/>
      <c r="H532" s="280"/>
      <c r="I532" s="294"/>
      <c r="J532" s="280"/>
      <c r="K532" s="491" t="s">
        <v>716</v>
      </c>
      <c r="L532" s="380"/>
      <c r="M532" s="380"/>
      <c r="N532" s="280"/>
      <c r="O532" s="797"/>
      <c r="P532" s="797"/>
      <c r="Q532" s="310"/>
      <c r="R532" s="310"/>
      <c r="S532" s="280"/>
      <c r="T532" s="274"/>
      <c r="U532" s="274"/>
      <c r="V532" s="410"/>
      <c r="W532" s="392">
        <v>10000000</v>
      </c>
      <c r="X532" s="364"/>
      <c r="Y532" s="364"/>
      <c r="Z532" s="274"/>
      <c r="AA532" s="425"/>
      <c r="AB532" s="392"/>
      <c r="AC532" s="364"/>
      <c r="AD532" s="364"/>
      <c r="AE532" s="274"/>
      <c r="AF532" s="274"/>
      <c r="AG532" s="274"/>
      <c r="AH532" s="274"/>
      <c r="AI532" s="274"/>
    </row>
    <row r="533" spans="1:35" s="342" customFormat="1">
      <c r="A533" s="277"/>
      <c r="B533" s="1095" t="s">
        <v>95</v>
      </c>
      <c r="C533" s="1095"/>
      <c r="D533" s="1095"/>
      <c r="E533" s="1096"/>
      <c r="F533" s="280">
        <v>31900000</v>
      </c>
      <c r="G533" s="280"/>
      <c r="H533" s="280"/>
      <c r="I533" s="294"/>
      <c r="J533" s="280"/>
      <c r="K533" s="491" t="s">
        <v>714</v>
      </c>
      <c r="L533" s="380"/>
      <c r="M533" s="380"/>
      <c r="N533" s="280"/>
      <c r="O533" s="797"/>
      <c r="P533" s="797"/>
      <c r="Q533" s="310"/>
      <c r="R533" s="310"/>
      <c r="S533" s="280"/>
      <c r="T533" s="274"/>
      <c r="U533" s="274"/>
      <c r="V533" s="410"/>
      <c r="W533" s="410"/>
      <c r="X533" s="392">
        <v>31900000</v>
      </c>
      <c r="Y533" s="364"/>
      <c r="Z533" s="274"/>
      <c r="AA533" s="425"/>
      <c r="AB533" s="410"/>
      <c r="AC533" s="392">
        <v>1</v>
      </c>
      <c r="AD533" s="364"/>
      <c r="AE533" s="274"/>
      <c r="AF533" s="274"/>
      <c r="AG533" s="274"/>
      <c r="AH533" s="274"/>
      <c r="AI533" s="274"/>
    </row>
    <row r="534" spans="1:35" s="342" customFormat="1">
      <c r="A534" s="277"/>
      <c r="B534" s="12" t="s">
        <v>146</v>
      </c>
      <c r="C534" s="278"/>
      <c r="D534" s="278"/>
      <c r="E534" s="279"/>
      <c r="F534" s="280"/>
      <c r="G534" s="280"/>
      <c r="H534" s="280"/>
      <c r="I534" s="294"/>
      <c r="J534" s="280"/>
      <c r="K534" s="380"/>
      <c r="L534" s="380"/>
      <c r="M534" s="380"/>
      <c r="N534" s="280"/>
      <c r="O534" s="797"/>
      <c r="P534" s="797"/>
      <c r="Q534" s="310"/>
      <c r="R534" s="310"/>
      <c r="S534" s="280"/>
      <c r="T534" s="274"/>
      <c r="U534" s="274"/>
      <c r="V534" s="410"/>
      <c r="W534" s="392"/>
      <c r="X534" s="364"/>
      <c r="Y534" s="364"/>
      <c r="Z534" s="274"/>
      <c r="AA534" s="425"/>
      <c r="AB534" s="392"/>
      <c r="AC534" s="364"/>
      <c r="AD534" s="364"/>
      <c r="AE534" s="274"/>
      <c r="AF534" s="274"/>
      <c r="AG534" s="274"/>
      <c r="AH534" s="274"/>
      <c r="AI534" s="274"/>
    </row>
    <row r="535" spans="1:35" s="342" customFormat="1">
      <c r="A535" s="277"/>
      <c r="B535" s="1095" t="s">
        <v>94</v>
      </c>
      <c r="C535" s="1095"/>
      <c r="D535" s="1095"/>
      <c r="E535" s="1096"/>
      <c r="F535" s="280">
        <v>10000000</v>
      </c>
      <c r="G535" s="280"/>
      <c r="H535" s="280"/>
      <c r="I535" s="294"/>
      <c r="J535" s="280"/>
      <c r="K535" s="491" t="s">
        <v>714</v>
      </c>
      <c r="L535" s="380"/>
      <c r="M535" s="380"/>
      <c r="N535" s="280"/>
      <c r="O535" s="797"/>
      <c r="P535" s="797"/>
      <c r="Q535" s="310"/>
      <c r="R535" s="310"/>
      <c r="S535" s="280"/>
      <c r="T535" s="274"/>
      <c r="U535" s="274"/>
      <c r="V535" s="410"/>
      <c r="W535" s="392">
        <v>10000000</v>
      </c>
      <c r="X535" s="364"/>
      <c r="Y535" s="364"/>
      <c r="Z535" s="274"/>
      <c r="AA535" s="425"/>
      <c r="AB535" s="392"/>
      <c r="AC535" s="364"/>
      <c r="AD535" s="364"/>
      <c r="AE535" s="274"/>
      <c r="AF535" s="274"/>
      <c r="AG535" s="274"/>
      <c r="AH535" s="274"/>
      <c r="AI535" s="274"/>
    </row>
    <row r="536" spans="1:35" s="342" customFormat="1">
      <c r="A536" s="277"/>
      <c r="B536" s="1095" t="s">
        <v>95</v>
      </c>
      <c r="C536" s="1095"/>
      <c r="D536" s="1095"/>
      <c r="E536" s="1096"/>
      <c r="F536" s="280">
        <v>40500000</v>
      </c>
      <c r="G536" s="280"/>
      <c r="H536" s="280"/>
      <c r="I536" s="294"/>
      <c r="J536" s="280"/>
      <c r="K536" s="491" t="s">
        <v>715</v>
      </c>
      <c r="L536" s="380"/>
      <c r="M536" s="380"/>
      <c r="N536" s="280"/>
      <c r="O536" s="797"/>
      <c r="P536" s="797"/>
      <c r="Q536" s="310"/>
      <c r="R536" s="310"/>
      <c r="S536" s="280"/>
      <c r="T536" s="274"/>
      <c r="U536" s="274"/>
      <c r="V536" s="410"/>
      <c r="W536" s="410"/>
      <c r="X536" s="392">
        <v>40500000</v>
      </c>
      <c r="Y536" s="364"/>
      <c r="Z536" s="274"/>
      <c r="AA536" s="425"/>
      <c r="AB536" s="410"/>
      <c r="AC536" s="392">
        <v>1</v>
      </c>
      <c r="AD536" s="364"/>
      <c r="AE536" s="274"/>
      <c r="AF536" s="274"/>
      <c r="AG536" s="274"/>
      <c r="AH536" s="274"/>
      <c r="AI536" s="274"/>
    </row>
    <row r="537" spans="1:35" s="340" customFormat="1" ht="31.5" customHeight="1">
      <c r="A537" s="292"/>
      <c r="B537" s="1058" t="s">
        <v>147</v>
      </c>
      <c r="C537" s="1058"/>
      <c r="D537" s="1058"/>
      <c r="E537" s="1059"/>
      <c r="F537" s="268"/>
      <c r="G537" s="268"/>
      <c r="H537" s="268"/>
      <c r="I537" s="272"/>
      <c r="J537" s="268"/>
      <c r="K537" s="315"/>
      <c r="L537" s="315"/>
      <c r="M537" s="315"/>
      <c r="N537" s="268"/>
      <c r="O537" s="805"/>
      <c r="P537" s="805"/>
      <c r="Q537" s="314"/>
      <c r="R537" s="314"/>
      <c r="S537" s="268"/>
      <c r="T537" s="291"/>
      <c r="U537" s="291"/>
      <c r="V537" s="414"/>
      <c r="W537" s="400"/>
      <c r="X537" s="394"/>
      <c r="Y537" s="394"/>
      <c r="Z537" s="291"/>
      <c r="AA537" s="426"/>
      <c r="AB537" s="400"/>
      <c r="AC537" s="394"/>
      <c r="AD537" s="394"/>
      <c r="AE537" s="291"/>
      <c r="AF537" s="291"/>
      <c r="AG537" s="291"/>
      <c r="AH537" s="291"/>
      <c r="AI537" s="291"/>
    </row>
    <row r="538" spans="1:35" s="342" customFormat="1">
      <c r="A538" s="277"/>
      <c r="B538" s="1095" t="s">
        <v>94</v>
      </c>
      <c r="C538" s="1095"/>
      <c r="D538" s="1095"/>
      <c r="E538" s="1096"/>
      <c r="F538" s="280">
        <v>10000000</v>
      </c>
      <c r="G538" s="280"/>
      <c r="H538" s="280"/>
      <c r="I538" s="294"/>
      <c r="J538" s="280"/>
      <c r="K538" s="491" t="s">
        <v>712</v>
      </c>
      <c r="L538" s="380"/>
      <c r="M538" s="380"/>
      <c r="N538" s="280"/>
      <c r="O538" s="797"/>
      <c r="P538" s="797"/>
      <c r="Q538" s="310"/>
      <c r="R538" s="310"/>
      <c r="S538" s="280"/>
      <c r="T538" s="274"/>
      <c r="U538" s="274"/>
      <c r="V538" s="410"/>
      <c r="W538" s="392">
        <v>10000000</v>
      </c>
      <c r="X538" s="364"/>
      <c r="Y538" s="364"/>
      <c r="Z538" s="274"/>
      <c r="AA538" s="425"/>
      <c r="AB538" s="392"/>
      <c r="AC538" s="364"/>
      <c r="AD538" s="364"/>
      <c r="AE538" s="274"/>
      <c r="AF538" s="274"/>
      <c r="AG538" s="274"/>
      <c r="AH538" s="274"/>
      <c r="AI538" s="274"/>
    </row>
    <row r="539" spans="1:35" s="342" customFormat="1">
      <c r="A539" s="277"/>
      <c r="B539" s="1095" t="s">
        <v>95</v>
      </c>
      <c r="C539" s="1095"/>
      <c r="D539" s="1095"/>
      <c r="E539" s="1096"/>
      <c r="F539" s="280">
        <v>31900000</v>
      </c>
      <c r="G539" s="280"/>
      <c r="H539" s="280"/>
      <c r="I539" s="294"/>
      <c r="J539" s="280"/>
      <c r="K539" s="491" t="s">
        <v>713</v>
      </c>
      <c r="L539" s="380"/>
      <c r="M539" s="380"/>
      <c r="N539" s="280"/>
      <c r="O539" s="797"/>
      <c r="P539" s="797"/>
      <c r="Q539" s="310"/>
      <c r="R539" s="310"/>
      <c r="S539" s="280"/>
      <c r="T539" s="274"/>
      <c r="U539" s="274"/>
      <c r="V539" s="410"/>
      <c r="W539" s="410"/>
      <c r="X539" s="392">
        <v>31900000</v>
      </c>
      <c r="Y539" s="364"/>
      <c r="Z539" s="274"/>
      <c r="AA539" s="425"/>
      <c r="AB539" s="410"/>
      <c r="AC539" s="392">
        <v>1</v>
      </c>
      <c r="AD539" s="364"/>
      <c r="AE539" s="274"/>
      <c r="AF539" s="274"/>
      <c r="AG539" s="274"/>
      <c r="AH539" s="274"/>
      <c r="AI539" s="274"/>
    </row>
    <row r="540" spans="1:35" s="342" customFormat="1">
      <c r="A540" s="277"/>
      <c r="B540" s="1095"/>
      <c r="C540" s="1095"/>
      <c r="D540" s="1095"/>
      <c r="E540" s="1096"/>
      <c r="F540" s="280"/>
      <c r="G540" s="280"/>
      <c r="H540" s="280"/>
      <c r="I540" s="294"/>
      <c r="J540" s="280"/>
      <c r="K540" s="380"/>
      <c r="L540" s="380"/>
      <c r="M540" s="380"/>
      <c r="N540" s="280"/>
      <c r="O540" s="797"/>
      <c r="P540" s="797"/>
      <c r="Q540" s="310"/>
      <c r="R540" s="310"/>
      <c r="S540" s="280"/>
      <c r="T540" s="274"/>
      <c r="U540" s="274"/>
      <c r="V540" s="392"/>
      <c r="W540" s="364"/>
      <c r="X540" s="364"/>
      <c r="Y540" s="364"/>
      <c r="Z540" s="274"/>
      <c r="AA540" s="419"/>
      <c r="AB540" s="364"/>
      <c r="AC540" s="364"/>
      <c r="AD540" s="364"/>
      <c r="AE540" s="274"/>
      <c r="AF540" s="274"/>
      <c r="AG540" s="274"/>
      <c r="AH540" s="274"/>
      <c r="AI540" s="274"/>
    </row>
    <row r="541" spans="1:35" s="342" customFormat="1" ht="33" customHeight="1">
      <c r="A541" s="1119" t="s">
        <v>148</v>
      </c>
      <c r="B541" s="1120"/>
      <c r="C541" s="1120"/>
      <c r="D541" s="1120"/>
      <c r="E541" s="1121"/>
      <c r="F541" s="280"/>
      <c r="G541" s="280"/>
      <c r="H541" s="280"/>
      <c r="I541" s="294"/>
      <c r="J541" s="280"/>
      <c r="K541" s="380"/>
      <c r="L541" s="380"/>
      <c r="M541" s="380"/>
      <c r="N541" s="280"/>
      <c r="O541" s="797"/>
      <c r="P541" s="797"/>
      <c r="Q541" s="310"/>
      <c r="R541" s="310"/>
      <c r="S541" s="280"/>
      <c r="T541" s="274"/>
      <c r="U541" s="274"/>
      <c r="V541" s="392"/>
      <c r="W541" s="364"/>
      <c r="X541" s="364"/>
      <c r="Y541" s="364"/>
      <c r="Z541" s="274"/>
      <c r="AA541" s="419"/>
      <c r="AB541" s="364"/>
      <c r="AC541" s="364"/>
      <c r="AD541" s="364"/>
      <c r="AE541" s="274"/>
      <c r="AF541" s="274"/>
      <c r="AG541" s="274"/>
      <c r="AH541" s="274"/>
      <c r="AI541" s="274"/>
    </row>
    <row r="542" spans="1:35" s="342" customFormat="1" ht="34.5" customHeight="1">
      <c r="A542" s="292"/>
      <c r="B542" s="1120" t="s">
        <v>149</v>
      </c>
      <c r="C542" s="1120"/>
      <c r="D542" s="1120"/>
      <c r="E542" s="1121"/>
      <c r="F542" s="280"/>
      <c r="G542" s="280"/>
      <c r="H542" s="280"/>
      <c r="I542" s="294"/>
      <c r="J542" s="280"/>
      <c r="K542" s="380"/>
      <c r="L542" s="380"/>
      <c r="M542" s="380"/>
      <c r="N542" s="280"/>
      <c r="O542" s="797"/>
      <c r="P542" s="797"/>
      <c r="Q542" s="310"/>
      <c r="R542" s="310"/>
      <c r="S542" s="280"/>
      <c r="T542" s="274"/>
      <c r="U542" s="274"/>
      <c r="V542" s="392"/>
      <c r="W542" s="364"/>
      <c r="X542" s="364"/>
      <c r="Y542" s="364"/>
      <c r="Z542" s="274"/>
      <c r="AA542" s="419"/>
      <c r="AB542" s="364"/>
      <c r="AC542" s="364"/>
      <c r="AD542" s="364"/>
      <c r="AE542" s="274"/>
      <c r="AF542" s="274"/>
      <c r="AG542" s="274"/>
      <c r="AH542" s="274"/>
      <c r="AI542" s="274"/>
    </row>
    <row r="543" spans="1:35" s="342" customFormat="1">
      <c r="A543" s="277"/>
      <c r="B543" s="1095" t="s">
        <v>94</v>
      </c>
      <c r="C543" s="1095"/>
      <c r="D543" s="1095"/>
      <c r="E543" s="1096"/>
      <c r="F543" s="280">
        <v>29500000</v>
      </c>
      <c r="G543" s="280"/>
      <c r="H543" s="280"/>
      <c r="I543" s="294"/>
      <c r="J543" s="280"/>
      <c r="K543" s="774" t="s">
        <v>860</v>
      </c>
      <c r="L543" s="380"/>
      <c r="M543" s="380"/>
      <c r="N543" s="280"/>
      <c r="O543" s="797"/>
      <c r="P543" s="797"/>
      <c r="Q543" s="310"/>
      <c r="R543" s="310"/>
      <c r="S543" s="280"/>
      <c r="T543" s="274"/>
      <c r="U543" s="274"/>
      <c r="V543" s="410"/>
      <c r="W543" s="392">
        <v>29500000</v>
      </c>
      <c r="X543" s="364"/>
      <c r="Y543" s="364"/>
      <c r="Z543" s="274"/>
      <c r="AA543" s="425"/>
      <c r="AB543" s="392">
        <v>1</v>
      </c>
      <c r="AC543" s="364"/>
      <c r="AD543" s="364"/>
      <c r="AE543" s="274"/>
      <c r="AF543" s="274"/>
      <c r="AG543" s="274"/>
      <c r="AH543" s="274"/>
      <c r="AI543" s="274"/>
    </row>
    <row r="544" spans="1:35" s="342" customFormat="1">
      <c r="A544" s="277"/>
      <c r="B544" s="1095" t="s">
        <v>95</v>
      </c>
      <c r="C544" s="1095"/>
      <c r="D544" s="1095"/>
      <c r="E544" s="1096"/>
      <c r="F544" s="280">
        <v>19500000</v>
      </c>
      <c r="G544" s="280"/>
      <c r="H544" s="280"/>
      <c r="I544" s="294"/>
      <c r="J544" s="280"/>
      <c r="K544" s="774" t="s">
        <v>854</v>
      </c>
      <c r="L544" s="380"/>
      <c r="M544" s="380"/>
      <c r="N544" s="280"/>
      <c r="O544" s="797"/>
      <c r="P544" s="797"/>
      <c r="Q544" s="310"/>
      <c r="R544" s="310"/>
      <c r="S544" s="280"/>
      <c r="T544" s="274"/>
      <c r="U544" s="274"/>
      <c r="V544" s="410"/>
      <c r="W544" s="410"/>
      <c r="X544" s="392">
        <v>19500000</v>
      </c>
      <c r="Y544" s="364"/>
      <c r="Z544" s="274"/>
      <c r="AA544" s="425"/>
      <c r="AB544" s="410"/>
      <c r="AC544" s="392">
        <v>1</v>
      </c>
      <c r="AD544" s="364"/>
      <c r="AE544" s="274"/>
      <c r="AF544" s="274"/>
      <c r="AG544" s="274"/>
      <c r="AH544" s="274"/>
      <c r="AI544" s="274"/>
    </row>
    <row r="545" spans="1:35" s="342" customFormat="1">
      <c r="A545" s="277"/>
      <c r="B545" s="1095"/>
      <c r="C545" s="1095"/>
      <c r="D545" s="1095"/>
      <c r="E545" s="1096"/>
      <c r="F545" s="280"/>
      <c r="G545" s="280"/>
      <c r="H545" s="280"/>
      <c r="I545" s="294"/>
      <c r="J545" s="280"/>
      <c r="K545" s="380"/>
      <c r="L545" s="380"/>
      <c r="M545" s="380"/>
      <c r="N545" s="280"/>
      <c r="O545" s="797"/>
      <c r="P545" s="797"/>
      <c r="Q545" s="310"/>
      <c r="R545" s="310"/>
      <c r="S545" s="280"/>
      <c r="T545" s="274"/>
      <c r="U545" s="274"/>
      <c r="V545" s="410"/>
      <c r="W545" s="392"/>
      <c r="X545" s="364"/>
      <c r="Y545" s="364"/>
      <c r="Z545" s="274"/>
      <c r="AA545" s="425"/>
      <c r="AB545" s="392"/>
      <c r="AC545" s="364"/>
      <c r="AD545" s="364"/>
      <c r="AE545" s="274"/>
      <c r="AF545" s="274"/>
      <c r="AG545" s="274"/>
      <c r="AH545" s="274"/>
      <c r="AI545" s="274"/>
    </row>
    <row r="546" spans="1:35" s="342" customFormat="1" ht="18.75" customHeight="1">
      <c r="A546" s="1114" t="s">
        <v>150</v>
      </c>
      <c r="B546" s="1115"/>
      <c r="C546" s="1115"/>
      <c r="D546" s="1115"/>
      <c r="E546" s="1118"/>
      <c r="F546" s="335"/>
      <c r="G546" s="335"/>
      <c r="H546" s="335"/>
      <c r="I546" s="286"/>
      <c r="J546" s="335"/>
      <c r="K546" s="362"/>
      <c r="L546" s="362"/>
      <c r="M546" s="362"/>
      <c r="N546" s="335"/>
      <c r="O546" s="811"/>
      <c r="P546" s="811"/>
      <c r="Q546" s="336"/>
      <c r="R546" s="336"/>
      <c r="S546" s="335"/>
      <c r="T546" s="274"/>
      <c r="U546" s="274"/>
      <c r="V546" s="410"/>
      <c r="W546" s="406"/>
      <c r="X546" s="364"/>
      <c r="Y546" s="364"/>
      <c r="Z546" s="274"/>
      <c r="AA546" s="425"/>
      <c r="AB546" s="406"/>
      <c r="AC546" s="364"/>
      <c r="AD546" s="364"/>
      <c r="AE546" s="274"/>
      <c r="AF546" s="274"/>
      <c r="AG546" s="274"/>
      <c r="AH546" s="274"/>
      <c r="AI546" s="274"/>
    </row>
    <row r="547" spans="1:35" s="340" customFormat="1" ht="16.5" customHeight="1">
      <c r="A547" s="288"/>
      <c r="B547" s="1077" t="s">
        <v>151</v>
      </c>
      <c r="C547" s="1077"/>
      <c r="D547" s="1077"/>
      <c r="E547" s="1078"/>
      <c r="F547" s="270"/>
      <c r="G547" s="270"/>
      <c r="H547" s="270"/>
      <c r="I547" s="271"/>
      <c r="J547" s="270"/>
      <c r="K547" s="265"/>
      <c r="L547" s="265"/>
      <c r="M547" s="265"/>
      <c r="N547" s="270"/>
      <c r="O547" s="808"/>
      <c r="P547" s="808"/>
      <c r="Q547" s="339"/>
      <c r="R547" s="339"/>
      <c r="S547" s="270"/>
      <c r="T547" s="291"/>
      <c r="U547" s="291"/>
      <c r="V547" s="414"/>
      <c r="W547" s="407"/>
      <c r="X547" s="394"/>
      <c r="Y547" s="394"/>
      <c r="Z547" s="291"/>
      <c r="AA547" s="426"/>
      <c r="AB547" s="407"/>
      <c r="AC547" s="394"/>
      <c r="AD547" s="394"/>
      <c r="AE547" s="291"/>
      <c r="AF547" s="291"/>
      <c r="AG547" s="291"/>
      <c r="AH547" s="291"/>
      <c r="AI547" s="291"/>
    </row>
    <row r="548" spans="1:35" s="340" customFormat="1" ht="16.5" customHeight="1">
      <c r="A548" s="288"/>
      <c r="B548" s="1077" t="s">
        <v>94</v>
      </c>
      <c r="C548" s="1077"/>
      <c r="D548" s="1077"/>
      <c r="E548" s="1078"/>
      <c r="F548" s="270">
        <v>50000000</v>
      </c>
      <c r="G548" s="270"/>
      <c r="H548" s="354">
        <v>49300000</v>
      </c>
      <c r="I548" s="271"/>
      <c r="J548" s="270"/>
      <c r="K548" s="355" t="s">
        <v>543</v>
      </c>
      <c r="L548" s="265"/>
      <c r="M548" s="265"/>
      <c r="N548" s="270"/>
      <c r="O548" s="808"/>
      <c r="P548" s="808"/>
      <c r="Q548" s="339"/>
      <c r="R548" s="339"/>
      <c r="S548" s="270"/>
      <c r="T548" s="291"/>
      <c r="U548" s="291"/>
      <c r="V548" s="414"/>
      <c r="W548" s="407">
        <v>50000000</v>
      </c>
      <c r="X548" s="394"/>
      <c r="Y548" s="394"/>
      <c r="Z548" s="291"/>
      <c r="AA548" s="426"/>
      <c r="AB548" s="407">
        <v>1</v>
      </c>
      <c r="AC548" s="394"/>
      <c r="AD548" s="394"/>
      <c r="AE548" s="291"/>
      <c r="AF548" s="291"/>
      <c r="AG548" s="291"/>
      <c r="AH548" s="291"/>
      <c r="AI548" s="291"/>
    </row>
    <row r="549" spans="1:35" s="340" customFormat="1" ht="30">
      <c r="A549" s="288"/>
      <c r="B549" s="1102" t="s">
        <v>95</v>
      </c>
      <c r="C549" s="1102"/>
      <c r="D549" s="1102"/>
      <c r="E549" s="1103"/>
      <c r="F549" s="270">
        <v>50000000</v>
      </c>
      <c r="G549" s="270"/>
      <c r="H549" s="270"/>
      <c r="I549" s="271"/>
      <c r="J549" s="270"/>
      <c r="K549" s="771" t="s">
        <v>877</v>
      </c>
      <c r="L549" s="265"/>
      <c r="M549" s="265"/>
      <c r="N549" s="270"/>
      <c r="O549" s="808"/>
      <c r="P549" s="808"/>
      <c r="Q549" s="339"/>
      <c r="R549" s="339"/>
      <c r="S549" s="270"/>
      <c r="T549" s="291"/>
      <c r="U549" s="291"/>
      <c r="V549" s="414"/>
      <c r="W549" s="414"/>
      <c r="X549" s="407">
        <v>50000000</v>
      </c>
      <c r="Y549" s="394"/>
      <c r="Z549" s="291"/>
      <c r="AA549" s="426"/>
      <c r="AB549" s="414"/>
      <c r="AC549" s="407">
        <v>1</v>
      </c>
      <c r="AD549" s="394"/>
      <c r="AE549" s="291"/>
      <c r="AF549" s="291"/>
      <c r="AG549" s="291"/>
      <c r="AH549" s="291"/>
      <c r="AI549" s="291"/>
    </row>
    <row r="550" spans="1:35" s="342" customFormat="1">
      <c r="A550" s="282"/>
      <c r="B550" s="1093"/>
      <c r="C550" s="1093"/>
      <c r="D550" s="1093"/>
      <c r="E550" s="1094"/>
      <c r="F550" s="335"/>
      <c r="G550" s="335"/>
      <c r="H550" s="335"/>
      <c r="I550" s="286"/>
      <c r="J550" s="335"/>
      <c r="K550" s="362"/>
      <c r="L550" s="362"/>
      <c r="M550" s="362"/>
      <c r="N550" s="335"/>
      <c r="O550" s="811"/>
      <c r="P550" s="811"/>
      <c r="Q550" s="336"/>
      <c r="R550" s="336"/>
      <c r="S550" s="335"/>
      <c r="T550" s="274"/>
      <c r="U550" s="274"/>
      <c r="V550" s="410"/>
      <c r="W550" s="406"/>
      <c r="X550" s="364"/>
      <c r="Y550" s="364"/>
      <c r="Z550" s="274"/>
      <c r="AA550" s="425"/>
      <c r="AB550" s="406"/>
      <c r="AC550" s="364"/>
      <c r="AD550" s="364"/>
      <c r="AE550" s="274"/>
      <c r="AF550" s="274"/>
      <c r="AG550" s="274"/>
      <c r="AH550" s="274"/>
      <c r="AI550" s="274"/>
    </row>
    <row r="551" spans="1:35" s="342" customFormat="1">
      <c r="A551" s="282" t="s">
        <v>26</v>
      </c>
      <c r="B551" s="283"/>
      <c r="C551" s="283"/>
      <c r="D551" s="283"/>
      <c r="E551" s="284"/>
      <c r="F551" s="335"/>
      <c r="G551" s="335"/>
      <c r="H551" s="335"/>
      <c r="I551" s="286"/>
      <c r="J551" s="335"/>
      <c r="K551" s="362"/>
      <c r="L551" s="362"/>
      <c r="M551" s="362"/>
      <c r="N551" s="335"/>
      <c r="O551" s="811"/>
      <c r="P551" s="811"/>
      <c r="Q551" s="336"/>
      <c r="R551" s="336"/>
      <c r="S551" s="356" t="s">
        <v>533</v>
      </c>
      <c r="T551" s="274"/>
      <c r="U551" s="274"/>
      <c r="V551" s="410"/>
      <c r="W551" s="406"/>
      <c r="X551" s="364"/>
      <c r="Y551" s="364"/>
      <c r="Z551" s="274"/>
      <c r="AA551" s="425"/>
      <c r="AB551" s="406"/>
      <c r="AC551" s="364"/>
      <c r="AD551" s="364"/>
      <c r="AE551" s="274"/>
      <c r="AF551" s="274"/>
      <c r="AG551" s="274"/>
      <c r="AH551" s="274"/>
      <c r="AI551" s="274"/>
    </row>
    <row r="552" spans="1:35" s="342" customFormat="1">
      <c r="A552" s="282"/>
      <c r="B552" s="283" t="s">
        <v>374</v>
      </c>
      <c r="C552" s="283"/>
      <c r="D552" s="283"/>
      <c r="E552" s="284"/>
      <c r="F552" s="285">
        <v>50000000</v>
      </c>
      <c r="G552" s="285"/>
      <c r="H552" s="285"/>
      <c r="I552" s="286"/>
      <c r="J552" s="285"/>
      <c r="K552" s="483"/>
      <c r="L552" s="483"/>
      <c r="M552" s="483"/>
      <c r="N552" s="285"/>
      <c r="O552" s="798"/>
      <c r="P552" s="798"/>
      <c r="Q552" s="287"/>
      <c r="R552" s="287"/>
      <c r="S552" s="285"/>
      <c r="T552" s="274"/>
      <c r="U552" s="274"/>
      <c r="V552" s="410"/>
      <c r="W552" s="393">
        <v>50000000</v>
      </c>
      <c r="X552" s="364"/>
      <c r="Y552" s="364"/>
      <c r="Z552" s="274"/>
      <c r="AA552" s="425"/>
      <c r="AB552" s="393">
        <v>1</v>
      </c>
      <c r="AC552" s="364"/>
      <c r="AD552" s="364"/>
      <c r="AE552" s="274"/>
      <c r="AF552" s="274"/>
      <c r="AG552" s="274"/>
      <c r="AH552" s="274"/>
      <c r="AI552" s="274"/>
    </row>
    <row r="553" spans="1:35" s="342" customFormat="1">
      <c r="A553" s="282"/>
      <c r="B553" s="283" t="s">
        <v>375</v>
      </c>
      <c r="C553" s="283"/>
      <c r="D553" s="283"/>
      <c r="E553" s="284"/>
      <c r="F553" s="285">
        <v>50000000</v>
      </c>
      <c r="G553" s="285"/>
      <c r="H553" s="285"/>
      <c r="I553" s="286"/>
      <c r="J553" s="285"/>
      <c r="K553" s="483"/>
      <c r="L553" s="483"/>
      <c r="M553" s="483"/>
      <c r="N553" s="285"/>
      <c r="O553" s="798"/>
      <c r="P553" s="798"/>
      <c r="Q553" s="287"/>
      <c r="R553" s="287"/>
      <c r="S553" s="285"/>
      <c r="T553" s="274"/>
      <c r="U553" s="274"/>
      <c r="V553" s="410"/>
      <c r="W553" s="393">
        <v>50000000</v>
      </c>
      <c r="X553" s="364"/>
      <c r="Y553" s="364"/>
      <c r="Z553" s="274"/>
      <c r="AA553" s="425"/>
      <c r="AB553" s="393">
        <v>1</v>
      </c>
      <c r="AC553" s="364"/>
      <c r="AD553" s="364"/>
      <c r="AE553" s="274"/>
      <c r="AF553" s="274"/>
      <c r="AG553" s="274"/>
      <c r="AH553" s="274"/>
      <c r="AI553" s="274"/>
    </row>
    <row r="554" spans="1:35" s="342" customFormat="1">
      <c r="A554" s="282"/>
      <c r="B554" s="283" t="s">
        <v>376</v>
      </c>
      <c r="C554" s="283"/>
      <c r="D554" s="283"/>
      <c r="E554" s="284"/>
      <c r="F554" s="285">
        <v>50000000</v>
      </c>
      <c r="G554" s="285"/>
      <c r="H554" s="285"/>
      <c r="I554" s="286"/>
      <c r="J554" s="285"/>
      <c r="K554" s="483"/>
      <c r="L554" s="483"/>
      <c r="M554" s="483"/>
      <c r="N554" s="285"/>
      <c r="O554" s="798"/>
      <c r="P554" s="798"/>
      <c r="Q554" s="287"/>
      <c r="R554" s="287"/>
      <c r="S554" s="285"/>
      <c r="T554" s="274"/>
      <c r="U554" s="274"/>
      <c r="V554" s="410"/>
      <c r="W554" s="393">
        <v>50000000</v>
      </c>
      <c r="X554" s="364"/>
      <c r="Y554" s="364"/>
      <c r="Z554" s="274"/>
      <c r="AA554" s="425"/>
      <c r="AB554" s="393">
        <v>1</v>
      </c>
      <c r="AC554" s="364"/>
      <c r="AD554" s="364"/>
      <c r="AE554" s="274"/>
      <c r="AF554" s="274"/>
      <c r="AG554" s="274"/>
      <c r="AH554" s="274"/>
      <c r="AI554" s="274"/>
    </row>
    <row r="555" spans="1:35" s="342" customFormat="1">
      <c r="A555" s="282"/>
      <c r="B555" s="283" t="s">
        <v>377</v>
      </c>
      <c r="C555" s="283"/>
      <c r="D555" s="283"/>
      <c r="E555" s="284"/>
      <c r="F555" s="285">
        <v>50000000</v>
      </c>
      <c r="G555" s="285"/>
      <c r="H555" s="285"/>
      <c r="I555" s="286"/>
      <c r="J555" s="285"/>
      <c r="K555" s="483"/>
      <c r="L555" s="483"/>
      <c r="M555" s="483"/>
      <c r="N555" s="285"/>
      <c r="O555" s="798"/>
      <c r="P555" s="798"/>
      <c r="Q555" s="287"/>
      <c r="R555" s="287"/>
      <c r="S555" s="285"/>
      <c r="T555" s="274"/>
      <c r="U555" s="274"/>
      <c r="V555" s="410"/>
      <c r="W555" s="393">
        <v>50000000</v>
      </c>
      <c r="X555" s="364"/>
      <c r="Y555" s="364"/>
      <c r="Z555" s="274"/>
      <c r="AA555" s="425"/>
      <c r="AB555" s="393">
        <v>1</v>
      </c>
      <c r="AC555" s="364"/>
      <c r="AD555" s="364"/>
      <c r="AE555" s="274"/>
      <c r="AF555" s="274"/>
      <c r="AG555" s="274"/>
      <c r="AH555" s="274"/>
      <c r="AI555" s="274"/>
    </row>
    <row r="556" spans="1:35" s="342" customFormat="1">
      <c r="A556" s="282"/>
      <c r="B556" s="283" t="s">
        <v>378</v>
      </c>
      <c r="C556" s="283"/>
      <c r="D556" s="283"/>
      <c r="E556" s="284"/>
      <c r="F556" s="285">
        <v>50000000</v>
      </c>
      <c r="G556" s="285"/>
      <c r="H556" s="285"/>
      <c r="I556" s="286"/>
      <c r="J556" s="285"/>
      <c r="K556" s="483"/>
      <c r="L556" s="483"/>
      <c r="M556" s="483"/>
      <c r="N556" s="285"/>
      <c r="O556" s="798"/>
      <c r="P556" s="798"/>
      <c r="Q556" s="287"/>
      <c r="R556" s="287"/>
      <c r="S556" s="285"/>
      <c r="T556" s="274"/>
      <c r="U556" s="274"/>
      <c r="V556" s="410"/>
      <c r="W556" s="393">
        <v>50000000</v>
      </c>
      <c r="X556" s="364"/>
      <c r="Y556" s="364"/>
      <c r="Z556" s="274"/>
      <c r="AA556" s="425"/>
      <c r="AB556" s="393">
        <v>1</v>
      </c>
      <c r="AC556" s="364"/>
      <c r="AD556" s="364"/>
      <c r="AE556" s="274"/>
      <c r="AF556" s="274"/>
      <c r="AG556" s="274"/>
      <c r="AH556" s="274"/>
      <c r="AI556" s="274"/>
    </row>
    <row r="557" spans="1:35">
      <c r="A557" s="282"/>
      <c r="B557" s="283" t="s">
        <v>379</v>
      </c>
      <c r="C557" s="283"/>
      <c r="D557" s="283"/>
      <c r="E557" s="284"/>
      <c r="F557" s="285">
        <v>50000000</v>
      </c>
      <c r="G557" s="285"/>
      <c r="H557" s="285"/>
      <c r="I557" s="286"/>
      <c r="J557" s="285"/>
      <c r="K557" s="483"/>
      <c r="L557" s="483"/>
      <c r="M557" s="483"/>
      <c r="N557" s="285"/>
      <c r="O557" s="798"/>
      <c r="P557" s="798"/>
      <c r="Q557" s="287"/>
      <c r="R557" s="287"/>
      <c r="S557" s="285"/>
      <c r="V557" s="364"/>
      <c r="W557" s="393">
        <v>50000000</v>
      </c>
      <c r="X557" s="364"/>
      <c r="Y557" s="364"/>
      <c r="AA557" s="327"/>
      <c r="AB557" s="393">
        <v>1</v>
      </c>
      <c r="AC557" s="364"/>
      <c r="AD557" s="364"/>
    </row>
    <row r="558" spans="1:35">
      <c r="A558" s="282"/>
      <c r="B558" s="1124"/>
      <c r="C558" s="1124"/>
      <c r="D558" s="1124"/>
      <c r="E558" s="1125"/>
      <c r="F558" s="335"/>
      <c r="G558" s="335"/>
      <c r="H558" s="335"/>
      <c r="I558" s="286"/>
      <c r="J558" s="335"/>
      <c r="K558" s="362"/>
      <c r="L558" s="362"/>
      <c r="M558" s="362"/>
      <c r="N558" s="335"/>
      <c r="O558" s="811"/>
      <c r="P558" s="811"/>
      <c r="Q558" s="336"/>
      <c r="R558" s="336"/>
      <c r="S558" s="335"/>
      <c r="V558" s="406"/>
      <c r="W558" s="364"/>
      <c r="X558" s="364"/>
      <c r="Y558" s="364"/>
      <c r="AA558" s="419"/>
      <c r="AB558" s="364"/>
      <c r="AC558" s="364"/>
      <c r="AD558" s="364"/>
    </row>
    <row r="559" spans="1:35" ht="21.75" customHeight="1">
      <c r="A559" s="1114" t="s">
        <v>22</v>
      </c>
      <c r="B559" s="1115"/>
      <c r="C559" s="1115"/>
      <c r="D559" s="1115"/>
      <c r="E559" s="1118"/>
      <c r="F559" s="285"/>
      <c r="G559" s="285"/>
      <c r="H559" s="285"/>
      <c r="I559" s="286"/>
      <c r="J559" s="285"/>
      <c r="K559" s="483"/>
      <c r="L559" s="483"/>
      <c r="M559" s="483"/>
      <c r="N559" s="285"/>
      <c r="O559" s="798"/>
      <c r="P559" s="798"/>
      <c r="Q559" s="287"/>
      <c r="R559" s="287"/>
      <c r="S559" s="285"/>
      <c r="V559" s="393"/>
      <c r="W559" s="364"/>
      <c r="X559" s="364"/>
      <c r="Y559" s="364"/>
      <c r="AA559" s="390"/>
      <c r="AB559" s="364"/>
      <c r="AC559" s="364"/>
      <c r="AD559" s="364"/>
    </row>
    <row r="560" spans="1:35">
      <c r="A560" s="282"/>
      <c r="B560" s="703" t="s">
        <v>153</v>
      </c>
      <c r="C560" s="283"/>
      <c r="D560" s="283"/>
      <c r="E560" s="284"/>
      <c r="F560" s="285"/>
      <c r="G560" s="285"/>
      <c r="H560" s="285"/>
      <c r="I560" s="286"/>
      <c r="J560" s="285"/>
      <c r="K560" s="483"/>
      <c r="L560" s="483"/>
      <c r="M560" s="483"/>
      <c r="N560" s="285"/>
      <c r="O560" s="798"/>
      <c r="P560" s="798"/>
      <c r="Q560" s="287"/>
      <c r="R560" s="287"/>
      <c r="S560" s="285"/>
      <c r="V560" s="393"/>
      <c r="W560" s="364"/>
      <c r="X560" s="364"/>
      <c r="Y560" s="364"/>
      <c r="AA560" s="390"/>
      <c r="AB560" s="364"/>
      <c r="AC560" s="364"/>
      <c r="AD560" s="364"/>
    </row>
    <row r="561" spans="1:35">
      <c r="A561" s="282"/>
      <c r="B561" s="703" t="s">
        <v>154</v>
      </c>
      <c r="C561" s="283"/>
      <c r="D561" s="283"/>
      <c r="E561" s="284"/>
      <c r="F561" s="285">
        <v>200000000</v>
      </c>
      <c r="G561" s="285"/>
      <c r="H561" s="285"/>
      <c r="I561" s="286"/>
      <c r="J561" s="285"/>
      <c r="K561" s="483"/>
      <c r="L561" s="483"/>
      <c r="M561" s="483"/>
      <c r="N561" s="285"/>
      <c r="O561" s="798"/>
      <c r="P561" s="798"/>
      <c r="Q561" s="287"/>
      <c r="R561" s="287"/>
      <c r="S561" s="285"/>
      <c r="V561" s="364"/>
      <c r="W561" s="393">
        <v>200000000</v>
      </c>
      <c r="X561" s="364"/>
      <c r="Y561" s="364"/>
      <c r="AA561" s="327"/>
      <c r="AB561" s="393">
        <v>4</v>
      </c>
      <c r="AC561" s="364"/>
      <c r="AD561" s="364"/>
    </row>
    <row r="562" spans="1:35" s="291" customFormat="1" ht="30">
      <c r="A562" s="288"/>
      <c r="B562" s="704" t="s">
        <v>757</v>
      </c>
      <c r="C562" s="337"/>
      <c r="D562" s="337"/>
      <c r="E562" s="338"/>
      <c r="F562" s="289">
        <v>50000000</v>
      </c>
      <c r="G562" s="289"/>
      <c r="H562" s="289">
        <v>50000000</v>
      </c>
      <c r="I562" s="271"/>
      <c r="J562" s="289"/>
      <c r="K562" s="499" t="s">
        <v>751</v>
      </c>
      <c r="L562" s="484"/>
      <c r="M562" s="484"/>
      <c r="N562" s="289"/>
      <c r="O562" s="799"/>
      <c r="P562" s="799"/>
      <c r="Q562" s="290"/>
      <c r="R562" s="290"/>
      <c r="S562" s="289"/>
      <c r="V562" s="394"/>
      <c r="W562" s="394"/>
      <c r="X562" s="395">
        <v>50000000</v>
      </c>
      <c r="Y562" s="394"/>
      <c r="AA562" s="418"/>
      <c r="AB562" s="394"/>
      <c r="AC562" s="395">
        <v>1</v>
      </c>
      <c r="AD562" s="394"/>
    </row>
    <row r="563" spans="1:35" s="291" customFormat="1" ht="30">
      <c r="A563" s="288"/>
      <c r="B563" s="704" t="s">
        <v>758</v>
      </c>
      <c r="C563" s="337"/>
      <c r="D563" s="337"/>
      <c r="E563" s="338"/>
      <c r="F563" s="289">
        <v>50000000</v>
      </c>
      <c r="G563" s="289"/>
      <c r="H563" s="289">
        <v>50000000</v>
      </c>
      <c r="I563" s="271"/>
      <c r="J563" s="289"/>
      <c r="K563" s="499" t="s">
        <v>752</v>
      </c>
      <c r="L563" s="484"/>
      <c r="M563" s="484"/>
      <c r="N563" s="289"/>
      <c r="O563" s="799"/>
      <c r="P563" s="799"/>
      <c r="Q563" s="290"/>
      <c r="R563" s="290"/>
      <c r="S563" s="289"/>
      <c r="V563" s="394"/>
      <c r="W563" s="394"/>
      <c r="X563" s="395">
        <v>50000000</v>
      </c>
      <c r="Y563" s="394"/>
      <c r="AA563" s="418"/>
      <c r="AB563" s="394"/>
      <c r="AC563" s="395">
        <v>1</v>
      </c>
      <c r="AD563" s="394"/>
    </row>
    <row r="564" spans="1:35" s="291" customFormat="1" ht="30">
      <c r="A564" s="288"/>
      <c r="B564" s="704" t="s">
        <v>759</v>
      </c>
      <c r="C564" s="337"/>
      <c r="D564" s="337"/>
      <c r="E564" s="338"/>
      <c r="F564" s="289">
        <v>50000000</v>
      </c>
      <c r="G564" s="289"/>
      <c r="H564" s="289">
        <v>50000000</v>
      </c>
      <c r="I564" s="271"/>
      <c r="J564" s="289"/>
      <c r="K564" s="499" t="s">
        <v>752</v>
      </c>
      <c r="L564" s="484"/>
      <c r="M564" s="484"/>
      <c r="N564" s="289"/>
      <c r="O564" s="799"/>
      <c r="P564" s="799"/>
      <c r="Q564" s="290"/>
      <c r="R564" s="290"/>
      <c r="S564" s="289"/>
      <c r="V564" s="394"/>
      <c r="W564" s="394"/>
      <c r="X564" s="395">
        <v>50000000</v>
      </c>
      <c r="Y564" s="394"/>
      <c r="AA564" s="418"/>
      <c r="AB564" s="394"/>
      <c r="AC564" s="395">
        <v>1</v>
      </c>
      <c r="AD564" s="394"/>
    </row>
    <row r="565" spans="1:35" s="291" customFormat="1" ht="30">
      <c r="A565" s="288"/>
      <c r="B565" s="704" t="s">
        <v>760</v>
      </c>
      <c r="C565" s="337"/>
      <c r="D565" s="337"/>
      <c r="E565" s="338"/>
      <c r="F565" s="289">
        <v>50000000</v>
      </c>
      <c r="G565" s="289"/>
      <c r="H565" s="289">
        <v>50000000</v>
      </c>
      <c r="I565" s="271"/>
      <c r="J565" s="289"/>
      <c r="K565" s="499" t="s">
        <v>753</v>
      </c>
      <c r="L565" s="484"/>
      <c r="M565" s="484"/>
      <c r="N565" s="289"/>
      <c r="O565" s="799"/>
      <c r="P565" s="799"/>
      <c r="Q565" s="290"/>
      <c r="R565" s="290"/>
      <c r="S565" s="289"/>
      <c r="V565" s="394"/>
      <c r="W565" s="394"/>
      <c r="X565" s="395">
        <v>50000000</v>
      </c>
      <c r="Y565" s="394"/>
      <c r="AA565" s="418"/>
      <c r="AB565" s="394"/>
      <c r="AC565" s="395">
        <v>1</v>
      </c>
      <c r="AD565" s="394"/>
    </row>
    <row r="566" spans="1:35" s="291" customFormat="1" ht="30">
      <c r="A566" s="288"/>
      <c r="B566" s="704" t="s">
        <v>155</v>
      </c>
      <c r="C566" s="337"/>
      <c r="D566" s="337"/>
      <c r="E566" s="338"/>
      <c r="F566" s="289">
        <v>177000000</v>
      </c>
      <c r="G566" s="289"/>
      <c r="H566" s="289">
        <v>177700000</v>
      </c>
      <c r="I566" s="271"/>
      <c r="J566" s="289"/>
      <c r="K566" s="499" t="s">
        <v>624</v>
      </c>
      <c r="L566" s="484"/>
      <c r="M566" s="484"/>
      <c r="N566" s="289">
        <v>90</v>
      </c>
      <c r="O566" s="799">
        <v>43196</v>
      </c>
      <c r="P566" s="799">
        <v>43256</v>
      </c>
      <c r="Q566" s="290">
        <v>100</v>
      </c>
      <c r="R566" s="290">
        <v>100</v>
      </c>
      <c r="S566" s="289"/>
      <c r="V566" s="395">
        <v>177000000</v>
      </c>
      <c r="W566" s="394"/>
      <c r="X566" s="394"/>
      <c r="Y566" s="394"/>
      <c r="AA566" s="420">
        <v>1</v>
      </c>
      <c r="AB566" s="394"/>
      <c r="AC566" s="394"/>
      <c r="AD566" s="394"/>
    </row>
    <row r="567" spans="1:35" s="291" customFormat="1">
      <c r="A567" s="288"/>
      <c r="B567" s="337" t="s">
        <v>156</v>
      </c>
      <c r="C567" s="337"/>
      <c r="D567" s="337"/>
      <c r="E567" s="338"/>
      <c r="F567" s="289">
        <v>175000000</v>
      </c>
      <c r="G567" s="289"/>
      <c r="H567" s="289">
        <v>168348000</v>
      </c>
      <c r="I567" s="271"/>
      <c r="J567" s="289"/>
      <c r="K567" s="499" t="s">
        <v>754</v>
      </c>
      <c r="L567" s="484"/>
      <c r="M567" s="484"/>
      <c r="N567" s="289">
        <v>90</v>
      </c>
      <c r="O567" s="799">
        <v>43196</v>
      </c>
      <c r="P567" s="799">
        <v>43256</v>
      </c>
      <c r="Q567" s="290">
        <v>100</v>
      </c>
      <c r="R567" s="290">
        <v>100</v>
      </c>
      <c r="S567" s="289"/>
      <c r="V567" s="395">
        <v>175000000</v>
      </c>
      <c r="W567" s="394"/>
      <c r="X567" s="394"/>
      <c r="Y567" s="394"/>
      <c r="AA567" s="420">
        <v>1</v>
      </c>
      <c r="AB567" s="394"/>
      <c r="AC567" s="394"/>
      <c r="AD567" s="394"/>
    </row>
    <row r="568" spans="1:35" s="291" customFormat="1">
      <c r="A568" s="288"/>
      <c r="B568" s="337" t="s">
        <v>157</v>
      </c>
      <c r="C568" s="337"/>
      <c r="D568" s="337"/>
      <c r="E568" s="338"/>
      <c r="F568" s="289">
        <v>182000000</v>
      </c>
      <c r="G568" s="289"/>
      <c r="H568" s="5">
        <v>180998000</v>
      </c>
      <c r="I568" s="271"/>
      <c r="J568" s="289"/>
      <c r="K568" s="430" t="s">
        <v>588</v>
      </c>
      <c r="L568" s="484"/>
      <c r="M568" s="484"/>
      <c r="N568" s="289">
        <v>90</v>
      </c>
      <c r="O568" s="799">
        <v>43187</v>
      </c>
      <c r="P568" s="799">
        <v>43276</v>
      </c>
      <c r="Q568" s="290">
        <v>100</v>
      </c>
      <c r="R568" s="290">
        <v>100</v>
      </c>
      <c r="S568" s="289"/>
      <c r="V568" s="395">
        <v>182000000</v>
      </c>
      <c r="W568" s="394"/>
      <c r="X568" s="394"/>
      <c r="Y568" s="394"/>
      <c r="AA568" s="420">
        <v>1</v>
      </c>
      <c r="AB568" s="394"/>
      <c r="AC568" s="394"/>
      <c r="AD568" s="394"/>
    </row>
    <row r="569" spans="1:35" s="291" customFormat="1" ht="30">
      <c r="A569" s="288"/>
      <c r="B569" s="337" t="s">
        <v>158</v>
      </c>
      <c r="C569" s="337"/>
      <c r="D569" s="337"/>
      <c r="E569" s="338"/>
      <c r="F569" s="289">
        <v>185000000</v>
      </c>
      <c r="G569" s="289"/>
      <c r="H569" s="289">
        <v>185307000</v>
      </c>
      <c r="I569" s="271"/>
      <c r="J569" s="289"/>
      <c r="K569" s="499" t="s">
        <v>755</v>
      </c>
      <c r="L569" s="484"/>
      <c r="M569" s="484"/>
      <c r="N569" s="289">
        <v>90</v>
      </c>
      <c r="O569" s="799">
        <v>43196</v>
      </c>
      <c r="P569" s="799">
        <v>43256</v>
      </c>
      <c r="Q569" s="290">
        <v>100</v>
      </c>
      <c r="R569" s="290">
        <v>100</v>
      </c>
      <c r="S569" s="289"/>
      <c r="V569" s="395">
        <v>185000000</v>
      </c>
      <c r="W569" s="394"/>
      <c r="X569" s="394"/>
      <c r="Y569" s="394"/>
      <c r="AA569" s="420">
        <v>1</v>
      </c>
      <c r="AB569" s="394"/>
      <c r="AC569" s="394"/>
      <c r="AD569" s="394"/>
    </row>
    <row r="570" spans="1:35" s="291" customFormat="1" ht="33" customHeight="1">
      <c r="A570" s="288"/>
      <c r="B570" s="1077" t="s">
        <v>159</v>
      </c>
      <c r="C570" s="1077"/>
      <c r="D570" s="1077"/>
      <c r="E570" s="1078"/>
      <c r="F570" s="289">
        <v>170000000</v>
      </c>
      <c r="G570" s="289"/>
      <c r="H570" s="289">
        <v>168348000</v>
      </c>
      <c r="I570" s="271"/>
      <c r="J570" s="289"/>
      <c r="K570" s="499" t="s">
        <v>756</v>
      </c>
      <c r="L570" s="484"/>
      <c r="M570" s="484"/>
      <c r="N570" s="289">
        <v>90</v>
      </c>
      <c r="O570" s="799">
        <v>43196</v>
      </c>
      <c r="P570" s="799">
        <v>43256</v>
      </c>
      <c r="Q570" s="290">
        <v>100</v>
      </c>
      <c r="R570" s="290">
        <v>100</v>
      </c>
      <c r="S570" s="289"/>
      <c r="V570" s="395">
        <v>170000000</v>
      </c>
      <c r="W570" s="394"/>
      <c r="X570" s="394"/>
      <c r="Y570" s="394"/>
      <c r="AA570" s="420">
        <v>1</v>
      </c>
      <c r="AB570" s="394"/>
      <c r="AC570" s="394"/>
      <c r="AD570" s="394"/>
    </row>
    <row r="571" spans="1:35" s="291" customFormat="1" ht="29.25" customHeight="1">
      <c r="A571" s="288"/>
      <c r="B571" s="337" t="s">
        <v>160</v>
      </c>
      <c r="C571" s="337"/>
      <c r="D571" s="337"/>
      <c r="E571" s="338"/>
      <c r="F571" s="289">
        <v>190000000</v>
      </c>
      <c r="G571" s="289"/>
      <c r="H571" s="5">
        <v>192364000</v>
      </c>
      <c r="I571" s="271"/>
      <c r="J571" s="289"/>
      <c r="K571" s="430" t="s">
        <v>589</v>
      </c>
      <c r="L571" s="484"/>
      <c r="M571" s="484"/>
      <c r="N571" s="289">
        <v>90</v>
      </c>
      <c r="O571" s="799">
        <v>43187</v>
      </c>
      <c r="P571" s="799">
        <v>43276</v>
      </c>
      <c r="Q571" s="290">
        <v>100</v>
      </c>
      <c r="R571" s="290">
        <v>100</v>
      </c>
      <c r="S571" s="289"/>
      <c r="V571" s="395">
        <v>190000000</v>
      </c>
      <c r="W571" s="394"/>
      <c r="X571" s="394"/>
      <c r="Y571" s="394"/>
      <c r="AA571" s="420">
        <v>1</v>
      </c>
      <c r="AB571" s="394"/>
      <c r="AC571" s="394"/>
      <c r="AD571" s="394"/>
    </row>
    <row r="572" spans="1:35" s="291" customFormat="1">
      <c r="A572" s="288"/>
      <c r="B572" s="337" t="s">
        <v>161</v>
      </c>
      <c r="C572" s="337"/>
      <c r="D572" s="337"/>
      <c r="E572" s="338"/>
      <c r="F572" s="289">
        <v>180000000</v>
      </c>
      <c r="G572" s="289"/>
      <c r="H572" s="357">
        <v>179337000</v>
      </c>
      <c r="I572" s="271"/>
      <c r="J572" s="289"/>
      <c r="K572" s="431" t="s">
        <v>590</v>
      </c>
      <c r="L572" s="484"/>
      <c r="M572" s="484"/>
      <c r="N572" s="289">
        <v>90</v>
      </c>
      <c r="O572" s="799">
        <v>43187</v>
      </c>
      <c r="P572" s="799">
        <v>43276</v>
      </c>
      <c r="Q572" s="290">
        <v>100</v>
      </c>
      <c r="R572" s="290">
        <v>100</v>
      </c>
      <c r="S572" s="289"/>
      <c r="V572" s="395">
        <v>180000000</v>
      </c>
      <c r="W572" s="394"/>
      <c r="X572" s="394"/>
      <c r="Y572" s="394"/>
      <c r="AA572" s="420">
        <v>1</v>
      </c>
      <c r="AB572" s="394"/>
      <c r="AC572" s="394"/>
      <c r="AD572" s="394"/>
    </row>
    <row r="573" spans="1:35" s="291" customFormat="1">
      <c r="A573" s="288"/>
      <c r="B573" s="1102" t="s">
        <v>162</v>
      </c>
      <c r="C573" s="1102"/>
      <c r="D573" s="1102"/>
      <c r="E573" s="1103"/>
      <c r="F573" s="289">
        <v>170000000</v>
      </c>
      <c r="G573" s="289"/>
      <c r="H573" s="5">
        <v>168612000</v>
      </c>
      <c r="I573" s="271"/>
      <c r="J573" s="289"/>
      <c r="K573" s="430" t="s">
        <v>591</v>
      </c>
      <c r="L573" s="484"/>
      <c r="M573" s="484"/>
      <c r="N573" s="289">
        <v>90</v>
      </c>
      <c r="O573" s="799">
        <v>43187</v>
      </c>
      <c r="P573" s="799">
        <v>43276</v>
      </c>
      <c r="Q573" s="290">
        <v>100</v>
      </c>
      <c r="R573" s="290">
        <v>100</v>
      </c>
      <c r="S573" s="289"/>
      <c r="V573" s="395">
        <v>170000000</v>
      </c>
      <c r="W573" s="394"/>
      <c r="X573" s="394"/>
      <c r="Y573" s="394"/>
      <c r="AA573" s="420">
        <v>1</v>
      </c>
      <c r="AB573" s="394"/>
      <c r="AC573" s="394"/>
      <c r="AD573" s="394"/>
    </row>
    <row r="574" spans="1:35" s="340" customFormat="1" ht="30">
      <c r="A574" s="288"/>
      <c r="B574" s="337" t="s">
        <v>163</v>
      </c>
      <c r="C574" s="337"/>
      <c r="D574" s="337"/>
      <c r="E574" s="338"/>
      <c r="F574" s="289">
        <v>165000000</v>
      </c>
      <c r="G574" s="289"/>
      <c r="H574" s="5">
        <v>167735000</v>
      </c>
      <c r="I574" s="271"/>
      <c r="J574" s="289"/>
      <c r="K574" s="430" t="s">
        <v>592</v>
      </c>
      <c r="L574" s="484"/>
      <c r="M574" s="484"/>
      <c r="N574" s="289">
        <v>90</v>
      </c>
      <c r="O574" s="799">
        <v>43187</v>
      </c>
      <c r="P574" s="799">
        <v>43276</v>
      </c>
      <c r="Q574" s="290">
        <v>100</v>
      </c>
      <c r="R574" s="290">
        <v>100</v>
      </c>
      <c r="S574" s="289"/>
      <c r="T574" s="291"/>
      <c r="U574" s="291"/>
      <c r="V574" s="395">
        <v>165000000</v>
      </c>
      <c r="W574" s="394"/>
      <c r="X574" s="394"/>
      <c r="Y574" s="394"/>
      <c r="Z574" s="291"/>
      <c r="AA574" s="420">
        <v>1</v>
      </c>
      <c r="AB574" s="394"/>
      <c r="AC574" s="394"/>
      <c r="AD574" s="394"/>
      <c r="AE574" s="291"/>
      <c r="AF574" s="291"/>
      <c r="AG574" s="291"/>
      <c r="AH574" s="291"/>
      <c r="AI574" s="291"/>
    </row>
    <row r="575" spans="1:35" s="340" customFormat="1">
      <c r="A575" s="288"/>
      <c r="B575" s="337" t="s">
        <v>164</v>
      </c>
      <c r="C575" s="337"/>
      <c r="D575" s="337"/>
      <c r="E575" s="338"/>
      <c r="F575" s="289">
        <v>175000000</v>
      </c>
      <c r="G575" s="289"/>
      <c r="H575" s="503">
        <v>173122000</v>
      </c>
      <c r="I575" s="271"/>
      <c r="J575" s="289"/>
      <c r="K575" s="431" t="s">
        <v>593</v>
      </c>
      <c r="L575" s="484"/>
      <c r="M575" s="484"/>
      <c r="N575" s="289">
        <v>90</v>
      </c>
      <c r="O575" s="799">
        <v>43187</v>
      </c>
      <c r="P575" s="799">
        <v>43276</v>
      </c>
      <c r="Q575" s="290">
        <v>100</v>
      </c>
      <c r="R575" s="290">
        <v>100</v>
      </c>
      <c r="S575" s="289"/>
      <c r="T575" s="291"/>
      <c r="U575" s="291"/>
      <c r="V575" s="395">
        <v>175000000</v>
      </c>
      <c r="W575" s="394"/>
      <c r="X575" s="394"/>
      <c r="Y575" s="394"/>
      <c r="Z575" s="291"/>
      <c r="AA575" s="420">
        <v>1</v>
      </c>
      <c r="AB575" s="394"/>
      <c r="AC575" s="394"/>
      <c r="AD575" s="394"/>
      <c r="AE575" s="291"/>
      <c r="AF575" s="291"/>
      <c r="AG575" s="291"/>
      <c r="AH575" s="291"/>
      <c r="AI575" s="291"/>
    </row>
    <row r="576" spans="1:35" s="340" customFormat="1">
      <c r="A576" s="288"/>
      <c r="B576" s="1102" t="s">
        <v>165</v>
      </c>
      <c r="C576" s="1102"/>
      <c r="D576" s="1102"/>
      <c r="E576" s="1103"/>
      <c r="F576" s="289">
        <v>185000000</v>
      </c>
      <c r="G576" s="289"/>
      <c r="H576" s="5">
        <v>188733000</v>
      </c>
      <c r="I576" s="271"/>
      <c r="J576" s="289"/>
      <c r="K576" s="430" t="s">
        <v>594</v>
      </c>
      <c r="L576" s="484"/>
      <c r="M576" s="484"/>
      <c r="N576" s="289">
        <v>90</v>
      </c>
      <c r="O576" s="799">
        <v>43187</v>
      </c>
      <c r="P576" s="799">
        <v>43276</v>
      </c>
      <c r="Q576" s="290">
        <v>100</v>
      </c>
      <c r="R576" s="290">
        <v>100</v>
      </c>
      <c r="S576" s="289"/>
      <c r="T576" s="291"/>
      <c r="U576" s="291"/>
      <c r="V576" s="395">
        <v>185000000</v>
      </c>
      <c r="W576" s="394"/>
      <c r="X576" s="394"/>
      <c r="Y576" s="394"/>
      <c r="Z576" s="291"/>
      <c r="AA576" s="420">
        <v>1</v>
      </c>
      <c r="AB576" s="394"/>
      <c r="AC576" s="394"/>
      <c r="AD576" s="394"/>
      <c r="AE576" s="291"/>
      <c r="AF576" s="291"/>
      <c r="AG576" s="291"/>
      <c r="AH576" s="291"/>
      <c r="AI576" s="291"/>
    </row>
    <row r="577" spans="1:35" s="340" customFormat="1" ht="30">
      <c r="A577" s="288"/>
      <c r="B577" s="337" t="s">
        <v>166</v>
      </c>
      <c r="C577" s="337"/>
      <c r="D577" s="337"/>
      <c r="E577" s="338"/>
      <c r="F577" s="270">
        <v>190000000</v>
      </c>
      <c r="G577" s="270"/>
      <c r="H577" s="5">
        <v>192338000</v>
      </c>
      <c r="I577" s="271"/>
      <c r="J577" s="270"/>
      <c r="K577" s="430" t="s">
        <v>595</v>
      </c>
      <c r="L577" s="265"/>
      <c r="M577" s="265"/>
      <c r="N577" s="289">
        <v>90</v>
      </c>
      <c r="O577" s="799">
        <v>43187</v>
      </c>
      <c r="P577" s="799">
        <v>43276</v>
      </c>
      <c r="Q577" s="290">
        <v>100</v>
      </c>
      <c r="R577" s="339">
        <v>100</v>
      </c>
      <c r="S577" s="270"/>
      <c r="T577" s="291"/>
      <c r="U577" s="291"/>
      <c r="V577" s="407">
        <v>190000000</v>
      </c>
      <c r="W577" s="394"/>
      <c r="X577" s="394"/>
      <c r="Y577" s="394"/>
      <c r="Z577" s="291"/>
      <c r="AA577" s="422">
        <v>1</v>
      </c>
      <c r="AB577" s="394"/>
      <c r="AC577" s="394"/>
      <c r="AD577" s="394"/>
      <c r="AE577" s="291"/>
      <c r="AF577" s="291"/>
      <c r="AG577" s="291"/>
      <c r="AH577" s="291"/>
      <c r="AI577" s="291"/>
    </row>
    <row r="578" spans="1:35" s="340" customFormat="1">
      <c r="A578" s="288"/>
      <c r="B578" s="337" t="s">
        <v>621</v>
      </c>
      <c r="C578" s="337"/>
      <c r="D578" s="337"/>
      <c r="E578" s="338"/>
      <c r="F578" s="270">
        <v>145000000</v>
      </c>
      <c r="G578" s="270"/>
      <c r="H578" s="357">
        <v>153442000</v>
      </c>
      <c r="I578" s="271"/>
      <c r="J578" s="270"/>
      <c r="K578" s="504" t="s">
        <v>596</v>
      </c>
      <c r="L578" s="265"/>
      <c r="M578" s="265"/>
      <c r="N578" s="289">
        <v>90</v>
      </c>
      <c r="O578" s="799">
        <v>43187</v>
      </c>
      <c r="P578" s="799">
        <v>43276</v>
      </c>
      <c r="Q578" s="290">
        <v>100</v>
      </c>
      <c r="R578" s="339">
        <v>100</v>
      </c>
      <c r="S578" s="270"/>
      <c r="T578" s="291"/>
      <c r="U578" s="291"/>
      <c r="V578" s="407">
        <v>145000000</v>
      </c>
      <c r="W578" s="394"/>
      <c r="X578" s="394"/>
      <c r="Y578" s="394"/>
      <c r="Z578" s="291"/>
      <c r="AA578" s="422">
        <v>1</v>
      </c>
      <c r="AB578" s="394"/>
      <c r="AC578" s="394"/>
      <c r="AD578" s="394"/>
      <c r="AE578" s="291"/>
      <c r="AF578" s="291"/>
      <c r="AG578" s="291"/>
      <c r="AH578" s="291"/>
      <c r="AI578" s="291"/>
    </row>
    <row r="579" spans="1:35" s="340" customFormat="1">
      <c r="A579" s="288"/>
      <c r="B579" s="337" t="s">
        <v>167</v>
      </c>
      <c r="C579" s="337"/>
      <c r="D579" s="337"/>
      <c r="E579" s="338"/>
      <c r="F579" s="270">
        <v>170500000</v>
      </c>
      <c r="G579" s="270"/>
      <c r="H579" s="5">
        <v>173307000</v>
      </c>
      <c r="I579" s="271"/>
      <c r="J579" s="270"/>
      <c r="K579" s="430" t="s">
        <v>597</v>
      </c>
      <c r="L579" s="265"/>
      <c r="M579" s="265"/>
      <c r="N579" s="289">
        <v>90</v>
      </c>
      <c r="O579" s="799">
        <v>43187</v>
      </c>
      <c r="P579" s="799">
        <v>43276</v>
      </c>
      <c r="Q579" s="290">
        <v>100</v>
      </c>
      <c r="R579" s="339">
        <v>100</v>
      </c>
      <c r="S579" s="270"/>
      <c r="T579" s="291"/>
      <c r="U579" s="291"/>
      <c r="V579" s="407">
        <v>170500000</v>
      </c>
      <c r="W579" s="394"/>
      <c r="X579" s="394"/>
      <c r="Y579" s="394"/>
      <c r="Z579" s="291"/>
      <c r="AA579" s="422">
        <v>1</v>
      </c>
      <c r="AB579" s="394"/>
      <c r="AC579" s="394"/>
      <c r="AD579" s="394"/>
      <c r="AE579" s="291"/>
      <c r="AF579" s="291"/>
      <c r="AG579" s="291"/>
      <c r="AH579" s="291"/>
      <c r="AI579" s="291"/>
    </row>
    <row r="580" spans="1:35" s="340" customFormat="1">
      <c r="A580" s="288"/>
      <c r="B580" s="337" t="s">
        <v>168</v>
      </c>
      <c r="C580" s="337"/>
      <c r="D580" s="337"/>
      <c r="E580" s="338"/>
      <c r="F580" s="270">
        <v>180000000</v>
      </c>
      <c r="G580" s="270"/>
      <c r="H580" s="5">
        <v>176922000</v>
      </c>
      <c r="I580" s="271"/>
      <c r="J580" s="270"/>
      <c r="K580" s="265" t="s">
        <v>598</v>
      </c>
      <c r="L580" s="265"/>
      <c r="M580" s="265"/>
      <c r="N580" s="289">
        <v>90</v>
      </c>
      <c r="O580" s="799">
        <v>43187</v>
      </c>
      <c r="P580" s="799">
        <v>43276</v>
      </c>
      <c r="Q580" s="339">
        <v>100</v>
      </c>
      <c r="R580" s="339">
        <v>100</v>
      </c>
      <c r="S580" s="270"/>
      <c r="T580" s="291"/>
      <c r="U580" s="291"/>
      <c r="V580" s="407">
        <v>180000000</v>
      </c>
      <c r="W580" s="394"/>
      <c r="X580" s="394"/>
      <c r="Y580" s="394"/>
      <c r="Z580" s="291"/>
      <c r="AA580" s="422">
        <v>1</v>
      </c>
      <c r="AB580" s="394"/>
      <c r="AC580" s="394"/>
      <c r="AD580" s="394"/>
      <c r="AE580" s="291"/>
      <c r="AF580" s="291"/>
      <c r="AG580" s="291"/>
      <c r="AH580" s="291"/>
      <c r="AI580" s="291"/>
    </row>
    <row r="581" spans="1:35" s="342" customFormat="1">
      <c r="A581" s="282"/>
      <c r="B581" s="1093"/>
      <c r="C581" s="1093"/>
      <c r="D581" s="1093"/>
      <c r="E581" s="1094"/>
      <c r="F581" s="335"/>
      <c r="G581" s="335"/>
      <c r="H581" s="335"/>
      <c r="I581" s="286"/>
      <c r="J581" s="335"/>
      <c r="K581" s="362"/>
      <c r="L581" s="362"/>
      <c r="M581" s="362"/>
      <c r="N581" s="335"/>
      <c r="O581" s="811"/>
      <c r="P581" s="811"/>
      <c r="Q581" s="336"/>
      <c r="R581" s="336"/>
      <c r="S581" s="335"/>
      <c r="T581" s="274"/>
      <c r="U581" s="274"/>
      <c r="V581" s="406"/>
      <c r="W581" s="364"/>
      <c r="X581" s="364"/>
      <c r="Y581" s="364"/>
      <c r="Z581" s="274"/>
      <c r="AA581" s="419"/>
      <c r="AB581" s="364"/>
      <c r="AC581" s="364"/>
      <c r="AD581" s="364"/>
      <c r="AE581" s="274"/>
      <c r="AF581" s="274"/>
      <c r="AG581" s="274"/>
      <c r="AH581" s="274"/>
      <c r="AI581" s="274"/>
    </row>
    <row r="582" spans="1:35" s="342" customFormat="1">
      <c r="A582" s="282" t="s">
        <v>27</v>
      </c>
      <c r="B582" s="283"/>
      <c r="C582" s="283"/>
      <c r="D582" s="283"/>
      <c r="E582" s="284"/>
      <c r="F582" s="335"/>
      <c r="G582" s="335"/>
      <c r="H582" s="335"/>
      <c r="I582" s="286"/>
      <c r="J582" s="335"/>
      <c r="K582" s="362"/>
      <c r="L582" s="362"/>
      <c r="M582" s="362"/>
      <c r="N582" s="335"/>
      <c r="O582" s="811"/>
      <c r="P582" s="811"/>
      <c r="Q582" s="336"/>
      <c r="R582" s="336"/>
      <c r="S582" s="335"/>
      <c r="T582" s="274"/>
      <c r="U582" s="274"/>
      <c r="V582" s="406"/>
      <c r="W582" s="364"/>
      <c r="X582" s="364"/>
      <c r="Y582" s="364"/>
      <c r="Z582" s="274"/>
      <c r="AA582" s="419"/>
      <c r="AB582" s="364"/>
      <c r="AC582" s="364"/>
      <c r="AD582" s="364"/>
      <c r="AE582" s="274"/>
      <c r="AF582" s="274"/>
      <c r="AG582" s="274"/>
      <c r="AH582" s="274"/>
      <c r="AI582" s="274"/>
    </row>
    <row r="583" spans="1:35" s="342" customFormat="1">
      <c r="A583" s="455"/>
      <c r="B583" s="456" t="s">
        <v>344</v>
      </c>
      <c r="C583" s="456"/>
      <c r="D583" s="456"/>
      <c r="E583" s="457"/>
      <c r="F583" s="458"/>
      <c r="G583" s="458"/>
      <c r="H583" s="458"/>
      <c r="I583" s="460"/>
      <c r="J583" s="458"/>
      <c r="K583" s="492"/>
      <c r="L583" s="492"/>
      <c r="M583" s="492"/>
      <c r="N583" s="458"/>
      <c r="O583" s="817"/>
      <c r="P583" s="811"/>
      <c r="Q583" s="336"/>
      <c r="R583" s="336"/>
      <c r="S583" s="335"/>
      <c r="T583" s="274"/>
      <c r="U583" s="274"/>
      <c r="V583" s="406"/>
      <c r="W583" s="364"/>
      <c r="X583" s="364"/>
      <c r="Y583" s="364"/>
      <c r="Z583" s="274"/>
      <c r="AA583" s="419"/>
      <c r="AB583" s="364"/>
      <c r="AC583" s="364"/>
      <c r="AD583" s="364"/>
      <c r="AE583" s="274"/>
      <c r="AF583" s="274"/>
      <c r="AG583" s="274"/>
      <c r="AH583" s="274"/>
      <c r="AI583" s="274"/>
    </row>
    <row r="584" spans="1:35" s="342" customFormat="1">
      <c r="A584" s="455"/>
      <c r="B584" s="1122" t="s">
        <v>94</v>
      </c>
      <c r="C584" s="1122"/>
      <c r="D584" s="1122"/>
      <c r="E584" s="1123"/>
      <c r="F584" s="458">
        <v>36130000</v>
      </c>
      <c r="G584" s="461"/>
      <c r="H584" s="461">
        <v>36130000</v>
      </c>
      <c r="I584" s="460"/>
      <c r="J584" s="458"/>
      <c r="K584" s="501" t="s">
        <v>543</v>
      </c>
      <c r="L584" s="492"/>
      <c r="M584" s="492"/>
      <c r="N584" s="458"/>
      <c r="O584" s="817"/>
      <c r="P584" s="811"/>
      <c r="Q584" s="336"/>
      <c r="R584" s="336"/>
      <c r="S584" s="335"/>
      <c r="T584" s="274"/>
      <c r="U584" s="274"/>
      <c r="V584" s="410"/>
      <c r="W584" s="406">
        <v>50000000</v>
      </c>
      <c r="X584" s="364"/>
      <c r="Y584" s="364"/>
      <c r="Z584" s="274"/>
      <c r="AA584" s="425"/>
      <c r="AB584" s="406">
        <v>1</v>
      </c>
      <c r="AC584" s="364"/>
      <c r="AD584" s="364"/>
      <c r="AE584" s="274"/>
      <c r="AF584" s="274"/>
      <c r="AG584" s="274"/>
      <c r="AH584" s="274"/>
      <c r="AI584" s="274"/>
    </row>
    <row r="585" spans="1:35" s="342" customFormat="1">
      <c r="A585" s="455"/>
      <c r="B585" s="1122" t="s">
        <v>95</v>
      </c>
      <c r="C585" s="1122"/>
      <c r="D585" s="1122"/>
      <c r="E585" s="1123"/>
      <c r="F585" s="458">
        <v>50000000</v>
      </c>
      <c r="G585" s="458"/>
      <c r="H585" s="458"/>
      <c r="I585" s="460"/>
      <c r="J585" s="458"/>
      <c r="K585" s="775" t="s">
        <v>599</v>
      </c>
      <c r="L585" s="492"/>
      <c r="M585" s="492"/>
      <c r="N585" s="458"/>
      <c r="O585" s="817"/>
      <c r="P585" s="811"/>
      <c r="Q585" s="336"/>
      <c r="R585" s="336"/>
      <c r="S585" s="335"/>
      <c r="T585" s="274"/>
      <c r="U585" s="274"/>
      <c r="V585" s="410"/>
      <c r="W585" s="410"/>
      <c r="X585" s="406">
        <v>50000000</v>
      </c>
      <c r="Y585" s="364"/>
      <c r="Z585" s="274"/>
      <c r="AA585" s="425"/>
      <c r="AB585" s="410"/>
      <c r="AC585" s="406">
        <v>1</v>
      </c>
      <c r="AD585" s="364"/>
      <c r="AE585" s="274"/>
      <c r="AF585" s="274"/>
      <c r="AG585" s="274"/>
      <c r="AH585" s="274"/>
      <c r="AI585" s="274"/>
    </row>
    <row r="586" spans="1:35" s="342" customFormat="1">
      <c r="A586" s="455"/>
      <c r="B586" s="456" t="s">
        <v>345</v>
      </c>
      <c r="C586" s="456"/>
      <c r="D586" s="456"/>
      <c r="E586" s="457"/>
      <c r="F586" s="458"/>
      <c r="G586" s="458"/>
      <c r="H586" s="458"/>
      <c r="I586" s="460"/>
      <c r="J586" s="458"/>
      <c r="K586" s="492"/>
      <c r="L586" s="492"/>
      <c r="M586" s="492"/>
      <c r="N586" s="458"/>
      <c r="O586" s="817"/>
      <c r="P586" s="811"/>
      <c r="Q586" s="336"/>
      <c r="R586" s="336"/>
      <c r="S586" s="335"/>
      <c r="T586" s="274"/>
      <c r="U586" s="274"/>
      <c r="V586" s="410"/>
      <c r="W586" s="406"/>
      <c r="X586" s="364"/>
      <c r="Y586" s="364"/>
      <c r="Z586" s="274"/>
      <c r="AA586" s="425"/>
      <c r="AB586" s="406"/>
      <c r="AC586" s="364"/>
      <c r="AD586" s="364"/>
      <c r="AE586" s="274"/>
      <c r="AF586" s="274"/>
      <c r="AG586" s="274"/>
      <c r="AH586" s="274"/>
      <c r="AI586" s="274"/>
    </row>
    <row r="587" spans="1:35" s="342" customFormat="1">
      <c r="A587" s="455"/>
      <c r="B587" s="1122" t="s">
        <v>94</v>
      </c>
      <c r="C587" s="1122"/>
      <c r="D587" s="1122"/>
      <c r="E587" s="1123"/>
      <c r="F587" s="458">
        <v>45900000</v>
      </c>
      <c r="G587" s="458"/>
      <c r="H587" s="461">
        <v>45900000</v>
      </c>
      <c r="I587" s="460"/>
      <c r="J587" s="458"/>
      <c r="K587" s="501" t="s">
        <v>599</v>
      </c>
      <c r="L587" s="492"/>
      <c r="M587" s="492"/>
      <c r="N587" s="458"/>
      <c r="O587" s="817"/>
      <c r="P587" s="811"/>
      <c r="Q587" s="336"/>
      <c r="R587" s="336"/>
      <c r="S587" s="335"/>
      <c r="T587" s="274"/>
      <c r="U587" s="274"/>
      <c r="V587" s="410"/>
      <c r="W587" s="406">
        <v>50000000</v>
      </c>
      <c r="X587" s="364"/>
      <c r="Y587" s="364"/>
      <c r="Z587" s="274"/>
      <c r="AA587" s="425"/>
      <c r="AB587" s="406">
        <v>1</v>
      </c>
      <c r="AC587" s="364"/>
      <c r="AD587" s="364"/>
      <c r="AE587" s="274"/>
      <c r="AF587" s="274"/>
      <c r="AG587" s="274"/>
      <c r="AH587" s="274"/>
      <c r="AI587" s="274"/>
    </row>
    <row r="588" spans="1:35" s="342" customFormat="1">
      <c r="A588" s="455"/>
      <c r="B588" s="1122" t="s">
        <v>95</v>
      </c>
      <c r="C588" s="1122"/>
      <c r="D588" s="1122"/>
      <c r="E588" s="1123"/>
      <c r="F588" s="458">
        <v>50000000</v>
      </c>
      <c r="G588" s="458"/>
      <c r="H588" s="458"/>
      <c r="I588" s="460"/>
      <c r="J588" s="458"/>
      <c r="K588" s="775" t="s">
        <v>543</v>
      </c>
      <c r="L588" s="492"/>
      <c r="M588" s="492"/>
      <c r="N588" s="458"/>
      <c r="O588" s="817"/>
      <c r="P588" s="811"/>
      <c r="Q588" s="336"/>
      <c r="R588" s="336"/>
      <c r="S588" s="335"/>
      <c r="T588" s="274"/>
      <c r="U588" s="274"/>
      <c r="V588" s="410"/>
      <c r="W588" s="410"/>
      <c r="X588" s="364"/>
      <c r="Y588" s="364"/>
      <c r="Z588" s="274"/>
      <c r="AA588" s="425"/>
      <c r="AB588" s="410"/>
      <c r="AC588" s="364"/>
      <c r="AD588" s="364"/>
      <c r="AE588" s="274"/>
      <c r="AF588" s="274"/>
      <c r="AG588" s="274"/>
      <c r="AH588" s="274"/>
      <c r="AI588" s="274"/>
    </row>
    <row r="589" spans="1:35" s="342" customFormat="1">
      <c r="A589" s="455"/>
      <c r="B589" s="1122"/>
      <c r="C589" s="1122"/>
      <c r="D589" s="1122"/>
      <c r="E589" s="1123"/>
      <c r="F589" s="462"/>
      <c r="G589" s="462"/>
      <c r="H589" s="462"/>
      <c r="I589" s="460"/>
      <c r="J589" s="462"/>
      <c r="K589" s="493"/>
      <c r="L589" s="493"/>
      <c r="M589" s="493"/>
      <c r="N589" s="462"/>
      <c r="O589" s="818"/>
      <c r="P589" s="798"/>
      <c r="Q589" s="287"/>
      <c r="R589" s="287"/>
      <c r="S589" s="285"/>
      <c r="T589" s="274"/>
      <c r="U589" s="274"/>
      <c r="V589" s="410"/>
      <c r="W589" s="393"/>
      <c r="X589" s="406">
        <v>50000000</v>
      </c>
      <c r="Y589" s="364"/>
      <c r="Z589" s="274"/>
      <c r="AA589" s="425"/>
      <c r="AB589" s="393"/>
      <c r="AC589" s="406">
        <v>1</v>
      </c>
      <c r="AD589" s="364"/>
      <c r="AE589" s="274"/>
      <c r="AF589" s="274"/>
      <c r="AG589" s="274"/>
      <c r="AH589" s="274"/>
      <c r="AI589" s="274"/>
    </row>
    <row r="590" spans="1:35" s="342" customFormat="1">
      <c r="A590" s="455" t="s">
        <v>337</v>
      </c>
      <c r="B590" s="456"/>
      <c r="C590" s="456"/>
      <c r="D590" s="456"/>
      <c r="E590" s="457"/>
      <c r="F590" s="462"/>
      <c r="G590" s="462"/>
      <c r="H590" s="462"/>
      <c r="I590" s="460"/>
      <c r="J590" s="462"/>
      <c r="K590" s="493"/>
      <c r="L590" s="493"/>
      <c r="M590" s="493"/>
      <c r="N590" s="462"/>
      <c r="O590" s="818"/>
      <c r="P590" s="798"/>
      <c r="Q590" s="287"/>
      <c r="R590" s="287"/>
      <c r="S590" s="285"/>
      <c r="T590" s="274"/>
      <c r="U590" s="274"/>
      <c r="V590" s="410"/>
      <c r="W590" s="393"/>
      <c r="X590" s="364"/>
      <c r="Y590" s="364"/>
      <c r="Z590" s="274"/>
      <c r="AA590" s="425"/>
      <c r="AB590" s="393"/>
      <c r="AC590" s="364"/>
      <c r="AD590" s="364"/>
      <c r="AE590" s="274"/>
      <c r="AF590" s="274"/>
      <c r="AG590" s="274"/>
      <c r="AH590" s="274"/>
      <c r="AI590" s="274"/>
    </row>
    <row r="591" spans="1:35" s="342" customFormat="1">
      <c r="A591" s="455"/>
      <c r="B591" s="456" t="s">
        <v>169</v>
      </c>
      <c r="C591" s="456"/>
      <c r="D591" s="456"/>
      <c r="E591" s="457"/>
      <c r="F591" s="462"/>
      <c r="G591" s="462"/>
      <c r="H591" s="462"/>
      <c r="I591" s="460"/>
      <c r="J591" s="462"/>
      <c r="K591" s="493"/>
      <c r="L591" s="493"/>
      <c r="M591" s="493"/>
      <c r="N591" s="462"/>
      <c r="O591" s="818"/>
      <c r="P591" s="798"/>
      <c r="Q591" s="287"/>
      <c r="R591" s="287"/>
      <c r="S591" s="285"/>
      <c r="T591" s="274"/>
      <c r="U591" s="274"/>
      <c r="V591" s="410"/>
      <c r="W591" s="393"/>
      <c r="X591" s="364"/>
      <c r="Y591" s="364"/>
      <c r="Z591" s="274"/>
      <c r="AA591" s="425"/>
      <c r="AB591" s="393"/>
      <c r="AC591" s="364"/>
      <c r="AD591" s="364"/>
      <c r="AE591" s="274"/>
      <c r="AF591" s="274"/>
      <c r="AG591" s="274"/>
      <c r="AH591" s="274"/>
      <c r="AI591" s="274"/>
    </row>
    <row r="592" spans="1:35" s="340" customFormat="1">
      <c r="A592" s="506"/>
      <c r="B592" s="1126" t="s">
        <v>94</v>
      </c>
      <c r="C592" s="1126"/>
      <c r="D592" s="1126"/>
      <c r="E592" s="1127"/>
      <c r="F592" s="507">
        <v>50000000</v>
      </c>
      <c r="G592" s="507"/>
      <c r="H592" s="827">
        <v>49100000</v>
      </c>
      <c r="I592" s="550"/>
      <c r="J592" s="507"/>
      <c r="K592" s="828" t="s">
        <v>600</v>
      </c>
      <c r="L592" s="829"/>
      <c r="M592" s="829"/>
      <c r="N592" s="507"/>
      <c r="O592" s="830"/>
      <c r="P592" s="808"/>
      <c r="Q592" s="339"/>
      <c r="R592" s="339"/>
      <c r="S592" s="270"/>
      <c r="T592" s="291"/>
      <c r="U592" s="291"/>
      <c r="V592" s="414"/>
      <c r="W592" s="407">
        <v>50000000</v>
      </c>
      <c r="X592" s="394"/>
      <c r="Y592" s="394"/>
      <c r="Z592" s="291"/>
      <c r="AA592" s="426"/>
      <c r="AB592" s="407">
        <v>1</v>
      </c>
      <c r="AC592" s="394"/>
      <c r="AD592" s="394"/>
      <c r="AE592" s="291"/>
      <c r="AF592" s="291"/>
      <c r="AG592" s="291"/>
      <c r="AH592" s="291"/>
      <c r="AI592" s="291"/>
    </row>
    <row r="593" spans="1:35" s="340" customFormat="1" ht="30">
      <c r="A593" s="506"/>
      <c r="B593" s="1126" t="s">
        <v>95</v>
      </c>
      <c r="C593" s="1126"/>
      <c r="D593" s="1126"/>
      <c r="E593" s="1127"/>
      <c r="F593" s="507">
        <v>50000000</v>
      </c>
      <c r="G593" s="507"/>
      <c r="H593" s="507"/>
      <c r="I593" s="550"/>
      <c r="J593" s="507"/>
      <c r="K593" s="771" t="s">
        <v>878</v>
      </c>
      <c r="L593" s="829"/>
      <c r="M593" s="829"/>
      <c r="N593" s="507"/>
      <c r="O593" s="830"/>
      <c r="P593" s="808"/>
      <c r="Q593" s="339"/>
      <c r="R593" s="339"/>
      <c r="S593" s="270"/>
      <c r="T593" s="291"/>
      <c r="U593" s="291"/>
      <c r="V593" s="414"/>
      <c r="W593" s="414"/>
      <c r="X593" s="407">
        <v>50000000</v>
      </c>
      <c r="Y593" s="394"/>
      <c r="Z593" s="291"/>
      <c r="AA593" s="426"/>
      <c r="AB593" s="414"/>
      <c r="AC593" s="407">
        <v>1</v>
      </c>
      <c r="AD593" s="394"/>
      <c r="AE593" s="291"/>
      <c r="AF593" s="291"/>
      <c r="AG593" s="291"/>
      <c r="AH593" s="291"/>
      <c r="AI593" s="291"/>
    </row>
    <row r="594" spans="1:35" s="340" customFormat="1">
      <c r="A594" s="506"/>
      <c r="B594" s="546" t="s">
        <v>170</v>
      </c>
      <c r="C594" s="546"/>
      <c r="D594" s="546"/>
      <c r="E594" s="547"/>
      <c r="F594" s="507"/>
      <c r="G594" s="507"/>
      <c r="H594" s="507"/>
      <c r="I594" s="550"/>
      <c r="J594" s="507"/>
      <c r="K594" s="829"/>
      <c r="L594" s="829"/>
      <c r="M594" s="829"/>
      <c r="N594" s="507"/>
      <c r="O594" s="830"/>
      <c r="P594" s="808"/>
      <c r="Q594" s="339"/>
      <c r="R594" s="339"/>
      <c r="S594" s="270"/>
      <c r="T594" s="291"/>
      <c r="U594" s="291"/>
      <c r="V594" s="414"/>
      <c r="W594" s="407"/>
      <c r="X594" s="394"/>
      <c r="Y594" s="394"/>
      <c r="Z594" s="291"/>
      <c r="AA594" s="426"/>
      <c r="AB594" s="407"/>
      <c r="AC594" s="394"/>
      <c r="AD594" s="394"/>
      <c r="AE594" s="291"/>
      <c r="AF594" s="291"/>
      <c r="AG594" s="291"/>
      <c r="AH594" s="291"/>
      <c r="AI594" s="291"/>
    </row>
    <row r="595" spans="1:35" s="340" customFormat="1">
      <c r="A595" s="506"/>
      <c r="B595" s="1126" t="s">
        <v>94</v>
      </c>
      <c r="C595" s="1126"/>
      <c r="D595" s="1126"/>
      <c r="E595" s="1127"/>
      <c r="F595" s="507">
        <v>50000000</v>
      </c>
      <c r="G595" s="507"/>
      <c r="H595" s="831"/>
      <c r="I595" s="550"/>
      <c r="J595" s="507"/>
      <c r="K595" s="771" t="s">
        <v>789</v>
      </c>
      <c r="L595" s="829"/>
      <c r="M595" s="829"/>
      <c r="N595" s="507"/>
      <c r="O595" s="830"/>
      <c r="P595" s="808"/>
      <c r="Q595" s="339"/>
      <c r="R595" s="339"/>
      <c r="S595" s="270"/>
      <c r="T595" s="291"/>
      <c r="U595" s="291"/>
      <c r="V595" s="414"/>
      <c r="W595" s="407">
        <v>50000000</v>
      </c>
      <c r="X595" s="394"/>
      <c r="Y595" s="394"/>
      <c r="Z595" s="291"/>
      <c r="AA595" s="426"/>
      <c r="AB595" s="407">
        <v>1</v>
      </c>
      <c r="AC595" s="394"/>
      <c r="AD595" s="394"/>
      <c r="AE595" s="291"/>
      <c r="AF595" s="291"/>
      <c r="AG595" s="291"/>
      <c r="AH595" s="291"/>
      <c r="AI595" s="291"/>
    </row>
    <row r="596" spans="1:35" s="340" customFormat="1" ht="30">
      <c r="A596" s="506"/>
      <c r="B596" s="1126" t="s">
        <v>95</v>
      </c>
      <c r="C596" s="1126"/>
      <c r="D596" s="1126"/>
      <c r="E596" s="1127"/>
      <c r="F596" s="507">
        <v>50000000</v>
      </c>
      <c r="G596" s="507"/>
      <c r="H596" s="507"/>
      <c r="I596" s="550"/>
      <c r="J596" s="507"/>
      <c r="K596" s="771" t="s">
        <v>879</v>
      </c>
      <c r="L596" s="829"/>
      <c r="M596" s="829"/>
      <c r="N596" s="507"/>
      <c r="O596" s="830"/>
      <c r="P596" s="808"/>
      <c r="Q596" s="339"/>
      <c r="R596" s="339"/>
      <c r="S596" s="270"/>
      <c r="T596" s="291"/>
      <c r="U596" s="291"/>
      <c r="V596" s="414"/>
      <c r="W596" s="414"/>
      <c r="X596" s="407">
        <v>50000000</v>
      </c>
      <c r="Y596" s="394"/>
      <c r="Z596" s="291"/>
      <c r="AA596" s="426"/>
      <c r="AB596" s="414"/>
      <c r="AC596" s="407">
        <v>1</v>
      </c>
      <c r="AD596" s="394"/>
      <c r="AE596" s="291"/>
      <c r="AF596" s="291"/>
      <c r="AG596" s="291"/>
      <c r="AH596" s="291"/>
      <c r="AI596" s="291"/>
    </row>
    <row r="597" spans="1:35" s="340" customFormat="1">
      <c r="A597" s="506"/>
      <c r="B597" s="546" t="s">
        <v>171</v>
      </c>
      <c r="C597" s="546"/>
      <c r="D597" s="546"/>
      <c r="E597" s="547"/>
      <c r="F597" s="548"/>
      <c r="G597" s="548"/>
      <c r="H597" s="549"/>
      <c r="I597" s="550"/>
      <c r="J597" s="548"/>
      <c r="K597" s="551"/>
      <c r="L597" s="552"/>
      <c r="M597" s="552"/>
      <c r="N597" s="548"/>
      <c r="O597" s="819"/>
      <c r="P597" s="799"/>
      <c r="Q597" s="290"/>
      <c r="R597" s="290"/>
      <c r="S597" s="289"/>
      <c r="T597" s="291"/>
      <c r="U597" s="291"/>
      <c r="V597" s="414"/>
      <c r="W597" s="395"/>
      <c r="X597" s="394"/>
      <c r="Y597" s="394"/>
      <c r="Z597" s="291"/>
      <c r="AA597" s="426"/>
      <c r="AB597" s="395"/>
      <c r="AC597" s="394"/>
      <c r="AD597" s="394"/>
      <c r="AE597" s="291"/>
      <c r="AF597" s="291"/>
      <c r="AG597" s="291"/>
      <c r="AH597" s="291"/>
      <c r="AI597" s="291"/>
    </row>
    <row r="598" spans="1:35" s="340" customFormat="1" ht="30">
      <c r="A598" s="506"/>
      <c r="B598" s="1126" t="s">
        <v>94</v>
      </c>
      <c r="C598" s="1126"/>
      <c r="D598" s="1126"/>
      <c r="E598" s="1127"/>
      <c r="F598" s="548">
        <v>50000000</v>
      </c>
      <c r="G598" s="548"/>
      <c r="H598" s="549">
        <v>49500000</v>
      </c>
      <c r="I598" s="550"/>
      <c r="J598" s="548"/>
      <c r="K598" s="551" t="s">
        <v>424</v>
      </c>
      <c r="L598" s="552"/>
      <c r="M598" s="552"/>
      <c r="N598" s="548"/>
      <c r="O598" s="819"/>
      <c r="P598" s="799"/>
      <c r="Q598" s="290"/>
      <c r="R598" s="290"/>
      <c r="S598" s="289"/>
      <c r="T598" s="291"/>
      <c r="U598" s="291"/>
      <c r="V598" s="414"/>
      <c r="W598" s="395">
        <v>50000000</v>
      </c>
      <c r="X598" s="394"/>
      <c r="Y598" s="394"/>
      <c r="Z598" s="291"/>
      <c r="AA598" s="426"/>
      <c r="AB598" s="395">
        <v>1</v>
      </c>
      <c r="AC598" s="394"/>
      <c r="AD598" s="394"/>
      <c r="AE598" s="291"/>
      <c r="AF598" s="291"/>
      <c r="AG598" s="291"/>
      <c r="AH598" s="291"/>
      <c r="AI598" s="291"/>
    </row>
    <row r="599" spans="1:35" s="340" customFormat="1">
      <c r="A599" s="506"/>
      <c r="B599" s="1126" t="s">
        <v>95</v>
      </c>
      <c r="C599" s="1126"/>
      <c r="D599" s="1126"/>
      <c r="E599" s="1127"/>
      <c r="F599" s="507">
        <v>50000000</v>
      </c>
      <c r="G599" s="507"/>
      <c r="H599" s="507"/>
      <c r="I599" s="550"/>
      <c r="J599" s="507"/>
      <c r="K599" s="771" t="s">
        <v>880</v>
      </c>
      <c r="L599" s="829"/>
      <c r="M599" s="829"/>
      <c r="N599" s="507"/>
      <c r="O599" s="830"/>
      <c r="P599" s="808"/>
      <c r="Q599" s="339"/>
      <c r="R599" s="339"/>
      <c r="S599" s="270"/>
      <c r="T599" s="291"/>
      <c r="U599" s="291"/>
      <c r="V599" s="414"/>
      <c r="W599" s="414"/>
      <c r="X599" s="407">
        <v>50000000</v>
      </c>
      <c r="Y599" s="394"/>
      <c r="Z599" s="291"/>
      <c r="AA599" s="426"/>
      <c r="AB599" s="414"/>
      <c r="AC599" s="407">
        <v>1</v>
      </c>
      <c r="AD599" s="394"/>
      <c r="AE599" s="291"/>
      <c r="AF599" s="291"/>
      <c r="AG599" s="291"/>
      <c r="AH599" s="291"/>
      <c r="AI599" s="291"/>
    </row>
    <row r="600" spans="1:35" s="342" customFormat="1">
      <c r="A600" s="455"/>
      <c r="B600" s="1122"/>
      <c r="C600" s="1122"/>
      <c r="D600" s="1122"/>
      <c r="E600" s="1123"/>
      <c r="F600" s="458"/>
      <c r="G600" s="458"/>
      <c r="H600" s="458"/>
      <c r="I600" s="460"/>
      <c r="J600" s="458"/>
      <c r="K600" s="492"/>
      <c r="L600" s="492"/>
      <c r="M600" s="492"/>
      <c r="N600" s="458"/>
      <c r="O600" s="817"/>
      <c r="P600" s="811"/>
      <c r="Q600" s="336"/>
      <c r="R600" s="336"/>
      <c r="S600" s="335"/>
      <c r="T600" s="274"/>
      <c r="U600" s="274"/>
      <c r="V600" s="410"/>
      <c r="W600" s="406"/>
      <c r="X600" s="364"/>
      <c r="Y600" s="364"/>
      <c r="Z600" s="274"/>
      <c r="AA600" s="425"/>
      <c r="AB600" s="406"/>
      <c r="AC600" s="364"/>
      <c r="AD600" s="364"/>
      <c r="AE600" s="274"/>
      <c r="AF600" s="274"/>
      <c r="AG600" s="274"/>
      <c r="AH600" s="274"/>
      <c r="AI600" s="274"/>
    </row>
    <row r="601" spans="1:35" s="342" customFormat="1">
      <c r="A601" s="455" t="s">
        <v>172</v>
      </c>
      <c r="B601" s="456"/>
      <c r="C601" s="456"/>
      <c r="D601" s="456"/>
      <c r="E601" s="457"/>
      <c r="F601" s="462"/>
      <c r="G601" s="462"/>
      <c r="H601" s="462"/>
      <c r="I601" s="460"/>
      <c r="J601" s="462"/>
      <c r="K601" s="493"/>
      <c r="L601" s="493"/>
      <c r="M601" s="493"/>
      <c r="N601" s="462"/>
      <c r="O601" s="818"/>
      <c r="P601" s="798"/>
      <c r="Q601" s="287"/>
      <c r="R601" s="287"/>
      <c r="S601" s="285"/>
      <c r="T601" s="274"/>
      <c r="U601" s="274"/>
      <c r="V601" s="410"/>
      <c r="W601" s="393"/>
      <c r="X601" s="364"/>
      <c r="Y601" s="364"/>
      <c r="Z601" s="274"/>
      <c r="AA601" s="425"/>
      <c r="AB601" s="393"/>
      <c r="AC601" s="364"/>
      <c r="AD601" s="364"/>
      <c r="AE601" s="274"/>
      <c r="AF601" s="274"/>
      <c r="AG601" s="274"/>
      <c r="AH601" s="274"/>
      <c r="AI601" s="274"/>
    </row>
    <row r="602" spans="1:35" s="342" customFormat="1">
      <c r="A602" s="455"/>
      <c r="B602" s="456" t="s">
        <v>346</v>
      </c>
      <c r="C602" s="456"/>
      <c r="D602" s="456"/>
      <c r="E602" s="457"/>
      <c r="F602" s="462"/>
      <c r="G602" s="462"/>
      <c r="H602" s="462"/>
      <c r="I602" s="460"/>
      <c r="J602" s="462"/>
      <c r="K602" s="493"/>
      <c r="L602" s="493"/>
      <c r="M602" s="493"/>
      <c r="N602" s="462"/>
      <c r="O602" s="818"/>
      <c r="P602" s="798"/>
      <c r="Q602" s="287"/>
      <c r="R602" s="287"/>
      <c r="S602" s="285"/>
      <c r="T602" s="274"/>
      <c r="U602" s="274"/>
      <c r="V602" s="410"/>
      <c r="W602" s="393"/>
      <c r="X602" s="364"/>
      <c r="Y602" s="364"/>
      <c r="Z602" s="274"/>
      <c r="AA602" s="425"/>
      <c r="AB602" s="393"/>
      <c r="AC602" s="364"/>
      <c r="AD602" s="364"/>
      <c r="AE602" s="274"/>
      <c r="AF602" s="274"/>
      <c r="AG602" s="274"/>
      <c r="AH602" s="274"/>
      <c r="AI602" s="274"/>
    </row>
    <row r="603" spans="1:35" s="342" customFormat="1">
      <c r="A603" s="455"/>
      <c r="B603" s="1122" t="s">
        <v>94</v>
      </c>
      <c r="C603" s="1122"/>
      <c r="D603" s="1122"/>
      <c r="E603" s="1123"/>
      <c r="F603" s="458">
        <v>50000000</v>
      </c>
      <c r="G603" s="458"/>
      <c r="H603" s="461">
        <v>49100000</v>
      </c>
      <c r="I603" s="460"/>
      <c r="J603" s="458"/>
      <c r="K603" s="492" t="s">
        <v>601</v>
      </c>
      <c r="L603" s="492"/>
      <c r="M603" s="492"/>
      <c r="N603" s="458"/>
      <c r="O603" s="817"/>
      <c r="P603" s="811"/>
      <c r="Q603" s="336"/>
      <c r="R603" s="336"/>
      <c r="S603" s="335"/>
      <c r="T603" s="274"/>
      <c r="U603" s="274"/>
      <c r="V603" s="410"/>
      <c r="W603" s="406">
        <v>50000000</v>
      </c>
      <c r="X603" s="364"/>
      <c r="Y603" s="364"/>
      <c r="Z603" s="274"/>
      <c r="AA603" s="425"/>
      <c r="AB603" s="406">
        <v>1</v>
      </c>
      <c r="AC603" s="364"/>
      <c r="AD603" s="364"/>
      <c r="AE603" s="274"/>
      <c r="AF603" s="274"/>
      <c r="AG603" s="274"/>
      <c r="AH603" s="274"/>
      <c r="AI603" s="274"/>
    </row>
    <row r="604" spans="1:35" s="342" customFormat="1">
      <c r="A604" s="455"/>
      <c r="B604" s="1122" t="s">
        <v>95</v>
      </c>
      <c r="C604" s="1122"/>
      <c r="D604" s="1122"/>
      <c r="E604" s="1123"/>
      <c r="F604" s="458">
        <v>50000000</v>
      </c>
      <c r="G604" s="458"/>
      <c r="H604" s="458"/>
      <c r="I604" s="460"/>
      <c r="J604" s="458"/>
      <c r="K604" s="492"/>
      <c r="L604" s="492"/>
      <c r="M604" s="492"/>
      <c r="N604" s="458"/>
      <c r="O604" s="817"/>
      <c r="P604" s="811"/>
      <c r="Q604" s="336"/>
      <c r="R604" s="336"/>
      <c r="S604" s="335"/>
      <c r="T604" s="274"/>
      <c r="U604" s="274"/>
      <c r="V604" s="410"/>
      <c r="W604" s="410"/>
      <c r="X604" s="406">
        <v>50000000</v>
      </c>
      <c r="Y604" s="364"/>
      <c r="Z604" s="274"/>
      <c r="AA604" s="425"/>
      <c r="AB604" s="410"/>
      <c r="AC604" s="406">
        <v>1</v>
      </c>
      <c r="AD604" s="364"/>
      <c r="AE604" s="274"/>
      <c r="AF604" s="274"/>
      <c r="AG604" s="274"/>
      <c r="AH604" s="274"/>
      <c r="AI604" s="274"/>
    </row>
    <row r="605" spans="1:35" s="342" customFormat="1">
      <c r="A605" s="455"/>
      <c r="B605" s="1122"/>
      <c r="C605" s="1122"/>
      <c r="D605" s="1122"/>
      <c r="E605" s="1123"/>
      <c r="F605" s="458"/>
      <c r="G605" s="458"/>
      <c r="H605" s="458"/>
      <c r="I605" s="460"/>
      <c r="J605" s="458"/>
      <c r="K605" s="492"/>
      <c r="L605" s="492"/>
      <c r="M605" s="492"/>
      <c r="N605" s="458"/>
      <c r="O605" s="817"/>
      <c r="P605" s="811"/>
      <c r="Q605" s="336"/>
      <c r="R605" s="336"/>
      <c r="S605" s="335"/>
      <c r="T605" s="274"/>
      <c r="U605" s="274"/>
      <c r="V605" s="406"/>
      <c r="W605" s="364"/>
      <c r="X605" s="364"/>
      <c r="Y605" s="364"/>
      <c r="Z605" s="274"/>
      <c r="AA605" s="419"/>
      <c r="AB605" s="364"/>
      <c r="AC605" s="364"/>
      <c r="AD605" s="364"/>
      <c r="AE605" s="274"/>
      <c r="AF605" s="274"/>
      <c r="AG605" s="274"/>
      <c r="AH605" s="274"/>
      <c r="AI605" s="274"/>
    </row>
    <row r="606" spans="1:35" s="342" customFormat="1">
      <c r="A606" s="1128" t="s">
        <v>173</v>
      </c>
      <c r="B606" s="1122"/>
      <c r="C606" s="1122"/>
      <c r="D606" s="1122"/>
      <c r="E606" s="1123"/>
      <c r="F606" s="458"/>
      <c r="G606" s="458"/>
      <c r="H606" s="458"/>
      <c r="I606" s="460"/>
      <c r="J606" s="458"/>
      <c r="K606" s="492"/>
      <c r="L606" s="492"/>
      <c r="M606" s="492"/>
      <c r="N606" s="458"/>
      <c r="O606" s="817"/>
      <c r="P606" s="811"/>
      <c r="Q606" s="336"/>
      <c r="R606" s="336"/>
      <c r="S606" s="335"/>
      <c r="T606" s="274"/>
      <c r="U606" s="274"/>
      <c r="V606" s="406"/>
      <c r="W606" s="364"/>
      <c r="X606" s="364"/>
      <c r="Y606" s="364"/>
      <c r="Z606" s="274"/>
      <c r="AA606" s="419"/>
      <c r="AB606" s="364"/>
      <c r="AC606" s="364"/>
      <c r="AD606" s="364"/>
      <c r="AE606" s="274"/>
      <c r="AF606" s="274"/>
      <c r="AG606" s="274"/>
      <c r="AH606" s="274"/>
      <c r="AI606" s="274"/>
    </row>
    <row r="607" spans="1:35" s="342" customFormat="1">
      <c r="A607" s="455"/>
      <c r="B607" s="1122" t="s">
        <v>21</v>
      </c>
      <c r="C607" s="1122"/>
      <c r="D607" s="1122"/>
      <c r="E607" s="1123"/>
      <c r="F607" s="458"/>
      <c r="G607" s="458"/>
      <c r="H607" s="458"/>
      <c r="I607" s="460"/>
      <c r="J607" s="458"/>
      <c r="K607" s="492"/>
      <c r="L607" s="492"/>
      <c r="M607" s="492"/>
      <c r="N607" s="458"/>
      <c r="O607" s="817"/>
      <c r="P607" s="811"/>
      <c r="Q607" s="336"/>
      <c r="R607" s="336"/>
      <c r="S607" s="335"/>
      <c r="T607" s="274"/>
      <c r="U607" s="274"/>
      <c r="V607" s="406"/>
      <c r="W607" s="364"/>
      <c r="X607" s="364"/>
      <c r="Y607" s="364"/>
      <c r="Z607" s="274"/>
      <c r="AA607" s="419"/>
      <c r="AB607" s="364"/>
      <c r="AC607" s="364"/>
      <c r="AD607" s="364"/>
      <c r="AE607" s="274"/>
      <c r="AF607" s="274"/>
      <c r="AG607" s="274"/>
      <c r="AH607" s="274"/>
      <c r="AI607" s="274"/>
    </row>
    <row r="608" spans="1:35" s="342" customFormat="1">
      <c r="A608" s="455"/>
      <c r="B608" s="456" t="s">
        <v>174</v>
      </c>
      <c r="C608" s="456"/>
      <c r="D608" s="456"/>
      <c r="E608" s="457"/>
      <c r="F608" s="458">
        <v>20473960</v>
      </c>
      <c r="G608" s="458"/>
      <c r="H608" s="458"/>
      <c r="I608" s="460"/>
      <c r="J608" s="458"/>
      <c r="K608" s="492"/>
      <c r="L608" s="492"/>
      <c r="M608" s="492"/>
      <c r="N608" s="458"/>
      <c r="O608" s="817"/>
      <c r="P608" s="811"/>
      <c r="Q608" s="336"/>
      <c r="R608" s="336"/>
      <c r="S608" s="335"/>
      <c r="T608" s="274"/>
      <c r="U608" s="274"/>
      <c r="V608" s="406">
        <v>20473960</v>
      </c>
      <c r="W608" s="364"/>
      <c r="X608" s="364"/>
      <c r="Y608" s="364"/>
      <c r="Z608" s="274"/>
      <c r="AA608" s="419">
        <v>1</v>
      </c>
      <c r="AB608" s="364"/>
      <c r="AC608" s="364"/>
      <c r="AD608" s="364"/>
      <c r="AE608" s="274"/>
      <c r="AF608" s="274"/>
      <c r="AG608" s="274"/>
      <c r="AH608" s="274"/>
      <c r="AI608" s="274"/>
    </row>
    <row r="609" spans="1:35" s="342" customFormat="1">
      <c r="A609" s="455"/>
      <c r="B609" s="1129"/>
      <c r="C609" s="1129"/>
      <c r="D609" s="1129"/>
      <c r="E609" s="1130"/>
      <c r="F609" s="458"/>
      <c r="G609" s="458"/>
      <c r="H609" s="458"/>
      <c r="I609" s="460"/>
      <c r="J609" s="458"/>
      <c r="K609" s="492"/>
      <c r="L609" s="492"/>
      <c r="M609" s="492"/>
      <c r="N609" s="458"/>
      <c r="O609" s="817"/>
      <c r="P609" s="811"/>
      <c r="Q609" s="336"/>
      <c r="R609" s="336"/>
      <c r="S609" s="335"/>
      <c r="T609" s="274"/>
      <c r="U609" s="274"/>
      <c r="V609" s="406"/>
      <c r="W609" s="364"/>
      <c r="X609" s="364"/>
      <c r="Y609" s="364"/>
      <c r="Z609" s="274"/>
      <c r="AA609" s="419"/>
      <c r="AB609" s="364"/>
      <c r="AC609" s="364"/>
      <c r="AD609" s="364"/>
      <c r="AE609" s="274"/>
      <c r="AF609" s="274"/>
      <c r="AG609" s="274"/>
      <c r="AH609" s="274"/>
      <c r="AI609" s="274"/>
    </row>
    <row r="610" spans="1:35" s="342" customFormat="1">
      <c r="A610" s="455" t="s">
        <v>175</v>
      </c>
      <c r="B610" s="456"/>
      <c r="C610" s="456"/>
      <c r="D610" s="456"/>
      <c r="E610" s="457"/>
      <c r="F610" s="458"/>
      <c r="G610" s="458"/>
      <c r="H610" s="335"/>
      <c r="I610" s="286"/>
      <c r="J610" s="335"/>
      <c r="K610" s="362"/>
      <c r="L610" s="362"/>
      <c r="M610" s="362"/>
      <c r="N610" s="335"/>
      <c r="O610" s="811"/>
      <c r="P610" s="811"/>
      <c r="Q610" s="336"/>
      <c r="R610" s="336"/>
      <c r="S610" s="335"/>
      <c r="T610" s="274"/>
      <c r="U610" s="274"/>
      <c r="V610" s="406"/>
      <c r="W610" s="364"/>
      <c r="X610" s="364"/>
      <c r="Y610" s="364"/>
      <c r="Z610" s="274"/>
      <c r="AA610" s="419"/>
      <c r="AB610" s="364"/>
      <c r="AC610" s="364"/>
      <c r="AD610" s="364"/>
      <c r="AE610" s="274"/>
      <c r="AF610" s="274"/>
      <c r="AG610" s="274"/>
      <c r="AH610" s="274"/>
      <c r="AI610" s="274"/>
    </row>
    <row r="611" spans="1:35" s="342" customFormat="1">
      <c r="A611" s="455"/>
      <c r="B611" s="1122" t="s">
        <v>21</v>
      </c>
      <c r="C611" s="1122"/>
      <c r="D611" s="1122"/>
      <c r="E611" s="1123"/>
      <c r="F611" s="458"/>
      <c r="G611" s="458"/>
      <c r="H611" s="335"/>
      <c r="I611" s="286"/>
      <c r="J611" s="335"/>
      <c r="K611" s="362"/>
      <c r="L611" s="362"/>
      <c r="M611" s="362"/>
      <c r="N611" s="335"/>
      <c r="O611" s="811"/>
      <c r="P611" s="811"/>
      <c r="Q611" s="336"/>
      <c r="R611" s="336"/>
      <c r="S611" s="335"/>
      <c r="T611" s="274"/>
      <c r="U611" s="274"/>
      <c r="V611" s="406"/>
      <c r="W611" s="364"/>
      <c r="X611" s="364"/>
      <c r="Y611" s="364"/>
      <c r="Z611" s="274"/>
      <c r="AA611" s="419"/>
      <c r="AB611" s="364"/>
      <c r="AC611" s="364"/>
      <c r="AD611" s="364"/>
      <c r="AE611" s="274"/>
      <c r="AF611" s="274"/>
      <c r="AG611" s="274"/>
      <c r="AH611" s="274"/>
      <c r="AI611" s="274"/>
    </row>
    <row r="612" spans="1:35" s="342" customFormat="1">
      <c r="A612" s="455"/>
      <c r="B612" s="456" t="s">
        <v>176</v>
      </c>
      <c r="C612" s="456"/>
      <c r="D612" s="456"/>
      <c r="E612" s="457"/>
      <c r="F612" s="458"/>
      <c r="G612" s="458"/>
      <c r="H612" s="335"/>
      <c r="I612" s="286"/>
      <c r="J612" s="335"/>
      <c r="K612" s="362"/>
      <c r="L612" s="362"/>
      <c r="M612" s="362"/>
      <c r="N612" s="335"/>
      <c r="O612" s="811"/>
      <c r="P612" s="811"/>
      <c r="Q612" s="336"/>
      <c r="R612" s="336"/>
      <c r="S612" s="335"/>
      <c r="T612" s="274"/>
      <c r="U612" s="274"/>
      <c r="V612" s="406"/>
      <c r="W612" s="364"/>
      <c r="X612" s="364"/>
      <c r="Y612" s="364"/>
      <c r="Z612" s="274"/>
      <c r="AA612" s="419"/>
      <c r="AB612" s="364"/>
      <c r="AC612" s="364"/>
      <c r="AD612" s="364"/>
      <c r="AE612" s="274"/>
      <c r="AF612" s="274"/>
      <c r="AG612" s="274"/>
      <c r="AH612" s="274"/>
      <c r="AI612" s="274"/>
    </row>
    <row r="613" spans="1:35" s="342" customFormat="1">
      <c r="A613" s="455"/>
      <c r="B613" s="456" t="s">
        <v>4</v>
      </c>
      <c r="C613" s="456"/>
      <c r="D613" s="456"/>
      <c r="E613" s="457"/>
      <c r="F613" s="459">
        <v>47091480</v>
      </c>
      <c r="G613" s="459"/>
      <c r="H613" s="297"/>
      <c r="I613" s="286"/>
      <c r="J613" s="297"/>
      <c r="K613" s="485"/>
      <c r="L613" s="485"/>
      <c r="M613" s="485"/>
      <c r="N613" s="297"/>
      <c r="O613" s="801"/>
      <c r="P613" s="801"/>
      <c r="Q613" s="298"/>
      <c r="R613" s="298"/>
      <c r="S613" s="297"/>
      <c r="T613" s="274"/>
      <c r="U613" s="274"/>
      <c r="V613" s="410"/>
      <c r="W613" s="397">
        <v>47091480</v>
      </c>
      <c r="X613" s="364"/>
      <c r="Y613" s="364"/>
      <c r="Z613" s="274"/>
      <c r="AA613" s="425"/>
      <c r="AB613" s="397">
        <v>1</v>
      </c>
      <c r="AC613" s="364"/>
      <c r="AD613" s="364"/>
      <c r="AE613" s="274"/>
      <c r="AF613" s="274"/>
      <c r="AG613" s="274"/>
      <c r="AH613" s="274"/>
      <c r="AI613" s="274"/>
    </row>
    <row r="614" spans="1:35" s="342" customFormat="1">
      <c r="A614" s="455"/>
      <c r="B614" s="1134"/>
      <c r="C614" s="1134"/>
      <c r="D614" s="1134"/>
      <c r="E614" s="1135"/>
      <c r="F614" s="458"/>
      <c r="G614" s="458"/>
      <c r="H614" s="335"/>
      <c r="I614" s="286"/>
      <c r="J614" s="335"/>
      <c r="K614" s="362"/>
      <c r="L614" s="362"/>
      <c r="M614" s="362"/>
      <c r="N614" s="335"/>
      <c r="O614" s="811"/>
      <c r="P614" s="811"/>
      <c r="Q614" s="336"/>
      <c r="R614" s="336"/>
      <c r="S614" s="335"/>
      <c r="T614" s="274"/>
      <c r="U614" s="274"/>
      <c r="V614" s="406"/>
      <c r="W614" s="364"/>
      <c r="X614" s="364"/>
      <c r="Y614" s="364"/>
      <c r="Z614" s="274"/>
      <c r="AA614" s="419"/>
      <c r="AB614" s="364"/>
      <c r="AC614" s="364"/>
      <c r="AD614" s="364"/>
      <c r="AE614" s="274"/>
      <c r="AF614" s="274"/>
      <c r="AG614" s="274"/>
      <c r="AH614" s="274"/>
      <c r="AI614" s="274"/>
    </row>
    <row r="615" spans="1:35" s="342" customFormat="1">
      <c r="A615" s="455" t="s">
        <v>23</v>
      </c>
      <c r="B615" s="456"/>
      <c r="C615" s="456"/>
      <c r="D615" s="456"/>
      <c r="E615" s="457"/>
      <c r="F615" s="458"/>
      <c r="G615" s="458"/>
      <c r="H615" s="335"/>
      <c r="I615" s="286"/>
      <c r="J615" s="335"/>
      <c r="K615" s="362"/>
      <c r="L615" s="362"/>
      <c r="M615" s="362"/>
      <c r="N615" s="335"/>
      <c r="O615" s="811"/>
      <c r="P615" s="811"/>
      <c r="Q615" s="336"/>
      <c r="R615" s="336"/>
      <c r="S615" s="335"/>
      <c r="T615" s="274"/>
      <c r="U615" s="274"/>
      <c r="V615" s="406"/>
      <c r="W615" s="364"/>
      <c r="X615" s="364"/>
      <c r="Y615" s="364"/>
      <c r="Z615" s="274"/>
      <c r="AA615" s="419"/>
      <c r="AB615" s="364"/>
      <c r="AC615" s="364"/>
      <c r="AD615" s="364"/>
      <c r="AE615" s="274"/>
      <c r="AF615" s="274"/>
      <c r="AG615" s="274"/>
      <c r="AH615" s="274"/>
      <c r="AI615" s="274"/>
    </row>
    <row r="616" spans="1:35" s="342" customFormat="1">
      <c r="A616" s="455"/>
      <c r="B616" s="456" t="s">
        <v>177</v>
      </c>
      <c r="C616" s="456"/>
      <c r="D616" s="456"/>
      <c r="E616" s="457"/>
      <c r="F616" s="458"/>
      <c r="G616" s="458"/>
      <c r="H616" s="335"/>
      <c r="I616" s="286"/>
      <c r="J616" s="335"/>
      <c r="K616" s="362"/>
      <c r="L616" s="362"/>
      <c r="M616" s="362"/>
      <c r="N616" s="335"/>
      <c r="O616" s="811"/>
      <c r="P616" s="811"/>
      <c r="Q616" s="336"/>
      <c r="R616" s="336"/>
      <c r="S616" s="335"/>
      <c r="T616" s="274"/>
      <c r="U616" s="274"/>
      <c r="V616" s="406"/>
      <c r="W616" s="364"/>
      <c r="X616" s="364"/>
      <c r="Y616" s="364"/>
      <c r="Z616" s="274"/>
      <c r="AA616" s="419"/>
      <c r="AB616" s="364"/>
      <c r="AC616" s="364"/>
      <c r="AD616" s="364"/>
      <c r="AE616" s="274"/>
      <c r="AF616" s="274"/>
      <c r="AG616" s="274"/>
      <c r="AH616" s="274"/>
      <c r="AI616" s="274"/>
    </row>
    <row r="617" spans="1:35" s="340" customFormat="1" ht="30">
      <c r="A617" s="506"/>
      <c r="B617" s="1126" t="s">
        <v>95</v>
      </c>
      <c r="C617" s="1126"/>
      <c r="D617" s="1126"/>
      <c r="E617" s="1127"/>
      <c r="F617" s="507">
        <v>50000000</v>
      </c>
      <c r="G617" s="507"/>
      <c r="H617" s="270"/>
      <c r="I617" s="271"/>
      <c r="J617" s="270"/>
      <c r="K617" s="477" t="s">
        <v>761</v>
      </c>
      <c r="L617" s="265"/>
      <c r="M617" s="265"/>
      <c r="N617" s="270"/>
      <c r="O617" s="808"/>
      <c r="P617" s="808"/>
      <c r="Q617" s="339"/>
      <c r="R617" s="339"/>
      <c r="S617" s="270"/>
      <c r="T617" s="291"/>
      <c r="U617" s="291"/>
      <c r="V617" s="414"/>
      <c r="W617" s="394"/>
      <c r="X617" s="407">
        <v>50000000</v>
      </c>
      <c r="Y617" s="394"/>
      <c r="Z617" s="291"/>
      <c r="AA617" s="426"/>
      <c r="AB617" s="394"/>
      <c r="AC617" s="407">
        <v>1</v>
      </c>
      <c r="AD617" s="394"/>
      <c r="AE617" s="291"/>
      <c r="AF617" s="291"/>
      <c r="AG617" s="291"/>
      <c r="AH617" s="291"/>
      <c r="AI617" s="291"/>
    </row>
    <row r="618" spans="1:35" s="342" customFormat="1">
      <c r="A618" s="455"/>
      <c r="B618" s="1122"/>
      <c r="C618" s="1122"/>
      <c r="D618" s="1122"/>
      <c r="E618" s="1123"/>
      <c r="F618" s="458"/>
      <c r="G618" s="458"/>
      <c r="H618" s="335"/>
      <c r="I618" s="286"/>
      <c r="J618" s="335"/>
      <c r="K618" s="362"/>
      <c r="L618" s="362"/>
      <c r="M618" s="362"/>
      <c r="N618" s="335"/>
      <c r="O618" s="811"/>
      <c r="P618" s="811"/>
      <c r="Q618" s="336"/>
      <c r="R618" s="336"/>
      <c r="S618" s="335"/>
      <c r="T618" s="274"/>
      <c r="U618" s="274"/>
      <c r="V618" s="410"/>
      <c r="W618" s="364"/>
      <c r="X618" s="406"/>
      <c r="Y618" s="364"/>
      <c r="Z618" s="274"/>
      <c r="AA618" s="425"/>
      <c r="AB618" s="364"/>
      <c r="AC618" s="406"/>
      <c r="AD618" s="364"/>
      <c r="AE618" s="274"/>
      <c r="AF618" s="274"/>
      <c r="AG618" s="274"/>
      <c r="AH618" s="274"/>
      <c r="AI618" s="274"/>
    </row>
    <row r="619" spans="1:35" s="342" customFormat="1">
      <c r="A619" s="455" t="s">
        <v>24</v>
      </c>
      <c r="B619" s="456"/>
      <c r="C619" s="456"/>
      <c r="D619" s="456"/>
      <c r="E619" s="457"/>
      <c r="F619" s="458"/>
      <c r="G619" s="458"/>
      <c r="H619" s="335"/>
      <c r="I619" s="286"/>
      <c r="J619" s="335"/>
      <c r="K619" s="362"/>
      <c r="L619" s="362"/>
      <c r="M619" s="362"/>
      <c r="N619" s="335"/>
      <c r="O619" s="811"/>
      <c r="P619" s="811"/>
      <c r="Q619" s="336"/>
      <c r="R619" s="336"/>
      <c r="S619" s="335"/>
      <c r="T619" s="274"/>
      <c r="U619" s="274"/>
      <c r="V619" s="410"/>
      <c r="W619" s="364"/>
      <c r="X619" s="406"/>
      <c r="Y619" s="364"/>
      <c r="Z619" s="274"/>
      <c r="AA619" s="425"/>
      <c r="AB619" s="364"/>
      <c r="AC619" s="406"/>
      <c r="AD619" s="364"/>
      <c r="AE619" s="274"/>
      <c r="AF619" s="274"/>
      <c r="AG619" s="274"/>
      <c r="AH619" s="274"/>
      <c r="AI619" s="274"/>
    </row>
    <row r="620" spans="1:35" s="342" customFormat="1">
      <c r="A620" s="455"/>
      <c r="B620" s="456" t="s">
        <v>178</v>
      </c>
      <c r="C620" s="456"/>
      <c r="D620" s="456"/>
      <c r="E620" s="457"/>
      <c r="F620" s="458"/>
      <c r="G620" s="458"/>
      <c r="H620" s="335"/>
      <c r="I620" s="286"/>
      <c r="J620" s="335"/>
      <c r="K620" s="362"/>
      <c r="L620" s="362"/>
      <c r="M620" s="362"/>
      <c r="N620" s="335"/>
      <c r="O620" s="811"/>
      <c r="P620" s="811"/>
      <c r="Q620" s="336"/>
      <c r="R620" s="336"/>
      <c r="S620" s="335"/>
      <c r="T620" s="274"/>
      <c r="U620" s="274"/>
      <c r="V620" s="410"/>
      <c r="W620" s="364"/>
      <c r="X620" s="406"/>
      <c r="Y620" s="364"/>
      <c r="Z620" s="274"/>
      <c r="AA620" s="425"/>
      <c r="AB620" s="364"/>
      <c r="AC620" s="406"/>
      <c r="AD620" s="364"/>
      <c r="AE620" s="274"/>
      <c r="AF620" s="274"/>
      <c r="AG620" s="274"/>
      <c r="AH620" s="274"/>
      <c r="AI620" s="274"/>
    </row>
    <row r="621" spans="1:35" s="342" customFormat="1">
      <c r="A621" s="455"/>
      <c r="B621" s="1122" t="s">
        <v>95</v>
      </c>
      <c r="C621" s="1122"/>
      <c r="D621" s="1122"/>
      <c r="E621" s="1123"/>
      <c r="F621" s="458">
        <v>50000000</v>
      </c>
      <c r="G621" s="458"/>
      <c r="H621" s="335"/>
      <c r="I621" s="286"/>
      <c r="J621" s="335"/>
      <c r="K621" s="505" t="s">
        <v>762</v>
      </c>
      <c r="L621" s="362"/>
      <c r="M621" s="362"/>
      <c r="N621" s="335"/>
      <c r="O621" s="811"/>
      <c r="P621" s="811"/>
      <c r="Q621" s="336"/>
      <c r="R621" s="336"/>
      <c r="S621" s="335"/>
      <c r="T621" s="274"/>
      <c r="U621" s="274"/>
      <c r="V621" s="410"/>
      <c r="W621" s="364"/>
      <c r="X621" s="406">
        <v>50000000</v>
      </c>
      <c r="Y621" s="364"/>
      <c r="Z621" s="274"/>
      <c r="AA621" s="425"/>
      <c r="AB621" s="364"/>
      <c r="AC621" s="406">
        <v>1</v>
      </c>
      <c r="AD621" s="364"/>
      <c r="AE621" s="274"/>
      <c r="AF621" s="274"/>
      <c r="AG621" s="274"/>
      <c r="AH621" s="274"/>
      <c r="AI621" s="274"/>
    </row>
    <row r="622" spans="1:35">
      <c r="A622" s="455"/>
      <c r="B622" s="1122"/>
      <c r="C622" s="1122"/>
      <c r="D622" s="1122"/>
      <c r="E622" s="1123"/>
      <c r="F622" s="458"/>
      <c r="G622" s="458"/>
      <c r="H622" s="335"/>
      <c r="I622" s="286"/>
      <c r="J622" s="335"/>
      <c r="K622" s="362"/>
      <c r="L622" s="362"/>
      <c r="M622" s="362"/>
      <c r="N622" s="335"/>
      <c r="O622" s="811"/>
      <c r="P622" s="811"/>
      <c r="Q622" s="336"/>
      <c r="R622" s="336"/>
      <c r="S622" s="335"/>
      <c r="V622" s="364"/>
      <c r="W622" s="364"/>
      <c r="X622" s="406"/>
      <c r="Y622" s="364"/>
      <c r="AA622" s="327"/>
      <c r="AB622" s="364"/>
      <c r="AC622" s="406"/>
      <c r="AD622" s="364"/>
    </row>
    <row r="623" spans="1:35">
      <c r="A623" s="282" t="s">
        <v>25</v>
      </c>
      <c r="B623" s="283"/>
      <c r="C623" s="283"/>
      <c r="D623" s="283"/>
      <c r="E623" s="284"/>
      <c r="F623" s="335"/>
      <c r="G623" s="335"/>
      <c r="H623" s="335"/>
      <c r="I623" s="286"/>
      <c r="J623" s="335"/>
      <c r="K623" s="362"/>
      <c r="L623" s="362"/>
      <c r="M623" s="362"/>
      <c r="N623" s="335"/>
      <c r="O623" s="811"/>
      <c r="P623" s="811"/>
      <c r="Q623" s="336"/>
      <c r="R623" s="336"/>
      <c r="S623" s="335"/>
      <c r="V623" s="364"/>
      <c r="W623" s="364"/>
      <c r="X623" s="406"/>
      <c r="Y623" s="364"/>
      <c r="AA623" s="327"/>
      <c r="AB623" s="364"/>
      <c r="AC623" s="406"/>
      <c r="AD623" s="364"/>
    </row>
    <row r="624" spans="1:35">
      <c r="A624" s="282"/>
      <c r="B624" s="283" t="s">
        <v>179</v>
      </c>
      <c r="C624" s="283"/>
      <c r="D624" s="283"/>
      <c r="E624" s="284"/>
      <c r="F624" s="335"/>
      <c r="G624" s="335"/>
      <c r="H624" s="335"/>
      <c r="I624" s="286"/>
      <c r="J624" s="335"/>
      <c r="K624" s="362"/>
      <c r="L624" s="362"/>
      <c r="M624" s="362"/>
      <c r="N624" s="335"/>
      <c r="O624" s="811"/>
      <c r="P624" s="811"/>
      <c r="Q624" s="336"/>
      <c r="R624" s="336"/>
      <c r="S624" s="335"/>
      <c r="V624" s="364"/>
      <c r="W624" s="364"/>
      <c r="X624" s="406"/>
      <c r="Y624" s="364"/>
      <c r="AA624" s="327"/>
      <c r="AB624" s="364"/>
      <c r="AC624" s="406"/>
      <c r="AD624" s="364"/>
    </row>
    <row r="625" spans="1:30" s="291" customFormat="1" ht="30">
      <c r="A625" s="288"/>
      <c r="B625" s="1102" t="s">
        <v>95</v>
      </c>
      <c r="C625" s="1102"/>
      <c r="D625" s="1102"/>
      <c r="E625" s="1103"/>
      <c r="F625" s="270">
        <v>50000000</v>
      </c>
      <c r="G625" s="270"/>
      <c r="H625" s="270"/>
      <c r="I625" s="271"/>
      <c r="J625" s="270"/>
      <c r="K625" s="477" t="s">
        <v>763</v>
      </c>
      <c r="L625" s="265"/>
      <c r="M625" s="265"/>
      <c r="N625" s="270"/>
      <c r="O625" s="808"/>
      <c r="P625" s="808"/>
      <c r="Q625" s="339"/>
      <c r="R625" s="339"/>
      <c r="S625" s="270"/>
      <c r="V625" s="394"/>
      <c r="W625" s="394"/>
      <c r="X625" s="407">
        <v>50000000</v>
      </c>
      <c r="Y625" s="394"/>
      <c r="AA625" s="418"/>
      <c r="AB625" s="394"/>
      <c r="AC625" s="407">
        <v>1</v>
      </c>
      <c r="AD625" s="394"/>
    </row>
    <row r="626" spans="1:30">
      <c r="A626" s="282"/>
      <c r="B626" s="1093"/>
      <c r="C626" s="1093"/>
      <c r="D626" s="1093"/>
      <c r="E626" s="1094"/>
      <c r="F626" s="335"/>
      <c r="G626" s="335"/>
      <c r="H626" s="335"/>
      <c r="I626" s="286"/>
      <c r="J626" s="335"/>
      <c r="K626" s="362"/>
      <c r="L626" s="362"/>
      <c r="M626" s="362"/>
      <c r="N626" s="335"/>
      <c r="O626" s="811"/>
      <c r="P626" s="811"/>
      <c r="Q626" s="336"/>
      <c r="R626" s="336"/>
      <c r="S626" s="335"/>
      <c r="V626" s="406"/>
      <c r="W626" s="364"/>
      <c r="X626" s="364"/>
      <c r="Y626" s="364"/>
      <c r="AA626" s="419"/>
      <c r="AB626" s="364"/>
      <c r="AC626" s="364"/>
      <c r="AD626" s="364"/>
    </row>
    <row r="627" spans="1:30">
      <c r="A627" s="282" t="s">
        <v>248</v>
      </c>
      <c r="B627" s="283"/>
      <c r="C627" s="283"/>
      <c r="D627" s="283"/>
      <c r="E627" s="284"/>
      <c r="F627" s="335"/>
      <c r="G627" s="335"/>
      <c r="H627" s="335"/>
      <c r="I627" s="286"/>
      <c r="J627" s="335"/>
      <c r="K627" s="362"/>
      <c r="L627" s="362"/>
      <c r="M627" s="362"/>
      <c r="N627" s="335"/>
      <c r="O627" s="811"/>
      <c r="P627" s="811"/>
      <c r="Q627" s="336"/>
      <c r="R627" s="336"/>
      <c r="S627" s="335"/>
      <c r="V627" s="406"/>
      <c r="W627" s="364"/>
      <c r="X627" s="364"/>
      <c r="Y627" s="364"/>
      <c r="AA627" s="419"/>
      <c r="AB627" s="364"/>
      <c r="AC627" s="364"/>
      <c r="AD627" s="364"/>
    </row>
    <row r="628" spans="1:30">
      <c r="A628" s="282"/>
      <c r="B628" s="283" t="s">
        <v>669</v>
      </c>
      <c r="C628" s="283"/>
      <c r="D628" s="283"/>
      <c r="E628" s="284"/>
      <c r="F628" s="335">
        <v>48000000</v>
      </c>
      <c r="G628" s="335"/>
      <c r="H628" s="335"/>
      <c r="I628" s="286"/>
      <c r="J628" s="335"/>
      <c r="K628" s="362"/>
      <c r="L628" s="362"/>
      <c r="M628" s="362"/>
      <c r="N628" s="335"/>
      <c r="O628" s="811"/>
      <c r="P628" s="811"/>
      <c r="Q628" s="336"/>
      <c r="R628" s="336"/>
      <c r="S628" s="335"/>
      <c r="V628" s="406">
        <v>48000000</v>
      </c>
      <c r="W628" s="364"/>
      <c r="X628" s="364"/>
      <c r="Y628" s="364"/>
      <c r="AA628" s="419">
        <v>1</v>
      </c>
      <c r="AB628" s="364"/>
      <c r="AC628" s="364"/>
      <c r="AD628" s="364"/>
    </row>
    <row r="629" spans="1:30">
      <c r="A629" s="282"/>
      <c r="B629" s="1093" t="s">
        <v>383</v>
      </c>
      <c r="C629" s="1093"/>
      <c r="D629" s="1093"/>
      <c r="E629" s="1094"/>
      <c r="F629" s="335"/>
      <c r="G629" s="335"/>
      <c r="H629" s="335"/>
      <c r="I629" s="286"/>
      <c r="J629" s="335"/>
      <c r="K629" s="362"/>
      <c r="L629" s="362"/>
      <c r="M629" s="362"/>
      <c r="N629" s="335"/>
      <c r="O629" s="811"/>
      <c r="P629" s="811"/>
      <c r="Q629" s="336"/>
      <c r="R629" s="336"/>
      <c r="S629" s="335"/>
      <c r="V629" s="406"/>
      <c r="W629" s="364"/>
      <c r="X629" s="364"/>
      <c r="Y629" s="364"/>
      <c r="AA629" s="419"/>
      <c r="AB629" s="364"/>
      <c r="AC629" s="364"/>
      <c r="AD629" s="364"/>
    </row>
    <row r="630" spans="1:30">
      <c r="A630" s="282"/>
      <c r="B630" s="381" t="s">
        <v>670</v>
      </c>
      <c r="C630" s="382"/>
      <c r="D630" s="382"/>
      <c r="E630" s="383"/>
      <c r="F630" s="335">
        <v>44450000</v>
      </c>
      <c r="G630" s="335"/>
      <c r="H630" s="335"/>
      <c r="I630" s="286"/>
      <c r="J630" s="335"/>
      <c r="K630" s="362"/>
      <c r="L630" s="362"/>
      <c r="M630" s="362"/>
      <c r="N630" s="335"/>
      <c r="O630" s="811"/>
      <c r="P630" s="811"/>
      <c r="Q630" s="336"/>
      <c r="R630" s="336"/>
      <c r="S630" s="335"/>
      <c r="V630" s="364"/>
      <c r="W630" s="406">
        <v>44450000</v>
      </c>
      <c r="X630" s="364"/>
      <c r="Y630" s="364"/>
      <c r="AA630" s="327"/>
      <c r="AB630" s="406">
        <v>1</v>
      </c>
      <c r="AC630" s="364"/>
      <c r="AD630" s="364"/>
    </row>
    <row r="631" spans="1:30">
      <c r="A631" s="282"/>
      <c r="B631" s="381" t="s">
        <v>671</v>
      </c>
      <c r="C631" s="382"/>
      <c r="D631" s="382"/>
      <c r="E631" s="383"/>
      <c r="F631" s="335">
        <v>30324000</v>
      </c>
      <c r="G631" s="335"/>
      <c r="H631" s="335"/>
      <c r="I631" s="286"/>
      <c r="J631" s="335"/>
      <c r="K631" s="362"/>
      <c r="L631" s="362"/>
      <c r="M631" s="362"/>
      <c r="N631" s="335"/>
      <c r="O631" s="811"/>
      <c r="P631" s="811"/>
      <c r="Q631" s="336"/>
      <c r="R631" s="336"/>
      <c r="S631" s="335"/>
      <c r="V631" s="364"/>
      <c r="W631" s="364"/>
      <c r="X631" s="406">
        <v>30324000</v>
      </c>
      <c r="Y631" s="364"/>
      <c r="AA631" s="327"/>
      <c r="AB631" s="364"/>
      <c r="AC631" s="406">
        <v>1</v>
      </c>
      <c r="AD631" s="364"/>
    </row>
    <row r="632" spans="1:30">
      <c r="A632" s="277"/>
      <c r="B632" s="1131"/>
      <c r="C632" s="1131"/>
      <c r="D632" s="1131"/>
      <c r="E632" s="1132"/>
      <c r="F632" s="233"/>
      <c r="G632" s="233"/>
      <c r="H632" s="233"/>
      <c r="I632" s="294"/>
      <c r="J632" s="233"/>
      <c r="K632" s="365"/>
      <c r="L632" s="365"/>
      <c r="M632" s="365"/>
      <c r="N632" s="233"/>
      <c r="O632" s="796"/>
      <c r="P632" s="796"/>
      <c r="Q632" s="295"/>
      <c r="R632" s="295"/>
      <c r="S632" s="233"/>
      <c r="V632" s="391"/>
      <c r="W632" s="364"/>
      <c r="X632" s="364"/>
      <c r="Y632" s="364"/>
      <c r="AA632" s="390"/>
      <c r="AB632" s="364"/>
      <c r="AC632" s="364"/>
      <c r="AD632" s="364"/>
    </row>
    <row r="633" spans="1:30" s="443" customFormat="1">
      <c r="A633" s="446" t="s">
        <v>11</v>
      </c>
      <c r="B633" s="447"/>
      <c r="C633" s="447"/>
      <c r="D633" s="447"/>
      <c r="E633" s="448"/>
      <c r="F633" s="452"/>
      <c r="G633" s="449"/>
      <c r="H633" s="449"/>
      <c r="I633" s="450"/>
      <c r="J633" s="449"/>
      <c r="K633" s="488"/>
      <c r="L633" s="488"/>
      <c r="M633" s="488"/>
      <c r="N633" s="449"/>
      <c r="O633" s="804"/>
      <c r="P633" s="804"/>
      <c r="Q633" s="451"/>
      <c r="R633" s="451"/>
      <c r="S633" s="449"/>
      <c r="V633" s="453"/>
      <c r="W633" s="445"/>
      <c r="X633" s="445"/>
      <c r="Y633" s="445"/>
      <c r="AA633" s="453"/>
      <c r="AB633" s="445"/>
      <c r="AC633" s="445"/>
      <c r="AD633" s="445"/>
    </row>
    <row r="634" spans="1:30">
      <c r="A634" s="292" t="s">
        <v>2</v>
      </c>
      <c r="B634" s="311"/>
      <c r="C634" s="311"/>
      <c r="D634" s="311"/>
      <c r="E634" s="312"/>
      <c r="F634" s="268"/>
      <c r="G634" s="268"/>
      <c r="H634" s="268"/>
      <c r="I634" s="272"/>
      <c r="J634" s="268"/>
      <c r="K634" s="315"/>
      <c r="L634" s="315"/>
      <c r="M634" s="315"/>
      <c r="N634" s="268"/>
      <c r="O634" s="805"/>
      <c r="P634" s="805"/>
      <c r="Q634" s="314"/>
      <c r="R634" s="314"/>
      <c r="S634" s="268"/>
      <c r="V634" s="400"/>
      <c r="W634" s="364"/>
      <c r="X634" s="364"/>
      <c r="Y634" s="364"/>
      <c r="AA634" s="422"/>
      <c r="AB634" s="364"/>
      <c r="AC634" s="364"/>
      <c r="AD634" s="364"/>
    </row>
    <row r="635" spans="1:30">
      <c r="A635" s="292"/>
      <c r="B635" s="311" t="s">
        <v>61</v>
      </c>
      <c r="C635" s="311"/>
      <c r="D635" s="311"/>
      <c r="E635" s="312"/>
      <c r="F635" s="268"/>
      <c r="G635" s="268"/>
      <c r="H635" s="268"/>
      <c r="I635" s="272"/>
      <c r="J635" s="268"/>
      <c r="K635" s="315"/>
      <c r="L635" s="315"/>
      <c r="M635" s="315"/>
      <c r="N635" s="268"/>
      <c r="O635" s="805"/>
      <c r="P635" s="805"/>
      <c r="Q635" s="314"/>
      <c r="R635" s="314"/>
      <c r="S635" s="268"/>
      <c r="V635" s="400"/>
      <c r="W635" s="364"/>
      <c r="X635" s="364"/>
      <c r="Y635" s="364"/>
      <c r="AA635" s="422"/>
      <c r="AB635" s="364"/>
      <c r="AC635" s="364"/>
      <c r="AD635" s="364"/>
    </row>
    <row r="636" spans="1:30">
      <c r="A636" s="292"/>
      <c r="B636" s="311" t="s">
        <v>435</v>
      </c>
      <c r="C636" s="311"/>
      <c r="D636" s="311"/>
      <c r="E636" s="312"/>
      <c r="F636" s="268">
        <v>70000000</v>
      </c>
      <c r="G636" s="268"/>
      <c r="H636" s="268"/>
      <c r="I636" s="272"/>
      <c r="J636" s="268"/>
      <c r="K636" s="315"/>
      <c r="L636" s="315"/>
      <c r="M636" s="315"/>
      <c r="N636" s="268"/>
      <c r="O636" s="805"/>
      <c r="P636" s="805"/>
      <c r="Q636" s="314"/>
      <c r="R636" s="314"/>
      <c r="S636" s="268" t="s">
        <v>587</v>
      </c>
      <c r="V636" s="364"/>
      <c r="W636" s="364"/>
      <c r="X636" s="364"/>
      <c r="Y636" s="400">
        <v>70000000</v>
      </c>
      <c r="AA636" s="327"/>
      <c r="AB636" s="364"/>
      <c r="AC636" s="364"/>
      <c r="AD636" s="400">
        <v>1</v>
      </c>
    </row>
    <row r="637" spans="1:30">
      <c r="A637" s="292"/>
      <c r="B637" s="311" t="s">
        <v>436</v>
      </c>
      <c r="C637" s="311"/>
      <c r="D637" s="311"/>
      <c r="E637" s="312"/>
      <c r="F637" s="268">
        <v>30000000</v>
      </c>
      <c r="G637" s="268"/>
      <c r="H637" s="268"/>
      <c r="I637" s="272"/>
      <c r="J637" s="268"/>
      <c r="K637" s="315"/>
      <c r="L637" s="315"/>
      <c r="M637" s="315"/>
      <c r="N637" s="268"/>
      <c r="O637" s="805"/>
      <c r="P637" s="805"/>
      <c r="Q637" s="314"/>
      <c r="R637" s="314"/>
      <c r="S637" s="268"/>
      <c r="V637" s="364"/>
      <c r="W637" s="364"/>
      <c r="X637" s="364"/>
      <c r="Y637" s="400">
        <v>30000000</v>
      </c>
      <c r="AA637" s="327"/>
      <c r="AB637" s="364"/>
      <c r="AC637" s="364"/>
      <c r="AD637" s="400">
        <v>1</v>
      </c>
    </row>
    <row r="638" spans="1:30">
      <c r="A638" s="292"/>
      <c r="B638" s="311" t="s">
        <v>36</v>
      </c>
      <c r="C638" s="311"/>
      <c r="D638" s="311"/>
      <c r="E638" s="312"/>
      <c r="F638" s="268"/>
      <c r="G638" s="268"/>
      <c r="H638" s="268"/>
      <c r="I638" s="272"/>
      <c r="J638" s="268"/>
      <c r="K638" s="315"/>
      <c r="L638" s="315"/>
      <c r="M638" s="315"/>
      <c r="N638" s="268"/>
      <c r="O638" s="805"/>
      <c r="P638" s="805"/>
      <c r="Q638" s="314"/>
      <c r="R638" s="314"/>
      <c r="S638" s="268"/>
      <c r="V638" s="364"/>
      <c r="W638" s="364"/>
      <c r="X638" s="364"/>
      <c r="Y638" s="400"/>
      <c r="AA638" s="327"/>
      <c r="AB638" s="364"/>
      <c r="AC638" s="364"/>
      <c r="AD638" s="400"/>
    </row>
    <row r="639" spans="1:30">
      <c r="A639" s="292"/>
      <c r="B639" s="311"/>
      <c r="C639" s="311" t="s">
        <v>437</v>
      </c>
      <c r="D639" s="311"/>
      <c r="E639" s="312"/>
      <c r="F639" s="268">
        <v>49910000</v>
      </c>
      <c r="G639" s="268"/>
      <c r="H639" s="268"/>
      <c r="I639" s="272"/>
      <c r="J639" s="268"/>
      <c r="K639" s="315"/>
      <c r="L639" s="315"/>
      <c r="M639" s="315"/>
      <c r="N639" s="268"/>
      <c r="O639" s="805"/>
      <c r="P639" s="805"/>
      <c r="Q639" s="314"/>
      <c r="R639" s="314"/>
      <c r="S639" s="268"/>
      <c r="V639" s="364"/>
      <c r="W639" s="364"/>
      <c r="X639" s="364"/>
      <c r="Y639" s="400">
        <v>49910000</v>
      </c>
      <c r="AA639" s="327"/>
      <c r="AB639" s="364"/>
      <c r="AC639" s="364"/>
      <c r="AD639" s="400">
        <v>1</v>
      </c>
    </row>
    <row r="640" spans="1:30">
      <c r="A640" s="292"/>
      <c r="B640" s="311"/>
      <c r="C640" s="757" t="s">
        <v>847</v>
      </c>
      <c r="D640" s="311"/>
      <c r="E640" s="312"/>
      <c r="F640" s="268">
        <f>154390000-SUM(F641:F643)</f>
        <v>42810000</v>
      </c>
      <c r="G640" s="268"/>
      <c r="H640" s="268"/>
      <c r="I640" s="272"/>
      <c r="J640" s="268"/>
      <c r="K640" s="315"/>
      <c r="L640" s="315"/>
      <c r="M640" s="315"/>
      <c r="N640" s="268"/>
      <c r="O640" s="805"/>
      <c r="P640" s="805"/>
      <c r="Q640" s="314"/>
      <c r="R640" s="314"/>
      <c r="S640" s="268"/>
      <c r="V640" s="364"/>
      <c r="W640" s="364"/>
      <c r="X640" s="364"/>
      <c r="Y640" s="400">
        <v>71770000</v>
      </c>
      <c r="AA640" s="327"/>
      <c r="AB640" s="364"/>
      <c r="AC640" s="364"/>
      <c r="AD640" s="400">
        <v>1</v>
      </c>
    </row>
    <row r="641" spans="1:30" ht="30">
      <c r="A641" s="292"/>
      <c r="B641" s="741"/>
      <c r="C641" s="757" t="s">
        <v>844</v>
      </c>
      <c r="D641" s="741"/>
      <c r="E641" s="742"/>
      <c r="F641" s="268">
        <v>28960000</v>
      </c>
      <c r="G641" s="268">
        <v>28960000</v>
      </c>
      <c r="H641" s="268">
        <v>28600000</v>
      </c>
      <c r="I641" s="318">
        <f t="shared" ref="I641:I642" si="0">H641/G641</f>
        <v>0.98756906077348061</v>
      </c>
      <c r="J641" s="346">
        <f t="shared" ref="J641:J642" si="1">F641-H641</f>
        <v>360000</v>
      </c>
      <c r="K641" s="752" t="s">
        <v>845</v>
      </c>
      <c r="L641" s="315"/>
      <c r="M641" s="752" t="s">
        <v>846</v>
      </c>
      <c r="N641" s="268"/>
      <c r="O641" s="805">
        <v>43229</v>
      </c>
      <c r="P641" s="805">
        <v>43260</v>
      </c>
      <c r="Q641" s="314"/>
      <c r="R641" s="314"/>
      <c r="S641" s="268"/>
      <c r="V641" s="364"/>
      <c r="W641" s="364"/>
      <c r="X641" s="364"/>
      <c r="Y641" s="400"/>
      <c r="AA641" s="327"/>
      <c r="AB641" s="364"/>
      <c r="AC641" s="364"/>
      <c r="AD641" s="400"/>
    </row>
    <row r="642" spans="1:30" ht="30">
      <c r="A642" s="292"/>
      <c r="B642" s="311"/>
      <c r="C642" s="757" t="s">
        <v>841</v>
      </c>
      <c r="D642" s="311"/>
      <c r="E642" s="312"/>
      <c r="F642" s="268">
        <v>74200000</v>
      </c>
      <c r="G642" s="268">
        <v>74200000</v>
      </c>
      <c r="H642" s="268">
        <v>73140000</v>
      </c>
      <c r="I642" s="318">
        <f t="shared" si="0"/>
        <v>0.98571428571428577</v>
      </c>
      <c r="J642" s="346">
        <f t="shared" si="1"/>
        <v>1060000</v>
      </c>
      <c r="K642" s="752" t="s">
        <v>842</v>
      </c>
      <c r="L642" s="315"/>
      <c r="M642" s="752" t="s">
        <v>843</v>
      </c>
      <c r="N642" s="268"/>
      <c r="O642" s="805">
        <v>43188</v>
      </c>
      <c r="P642" s="805">
        <v>43233</v>
      </c>
      <c r="Q642" s="314"/>
      <c r="R642" s="314"/>
      <c r="S642" s="268"/>
      <c r="V642" s="364"/>
      <c r="W642" s="364"/>
      <c r="X642" s="364"/>
      <c r="Y642" s="400">
        <v>74200000</v>
      </c>
      <c r="AA642" s="327"/>
      <c r="AB642" s="364"/>
      <c r="AC642" s="364"/>
      <c r="AD642" s="400">
        <v>1</v>
      </c>
    </row>
    <row r="643" spans="1:30">
      <c r="A643" s="292"/>
      <c r="B643" s="311"/>
      <c r="C643" s="311" t="s">
        <v>438</v>
      </c>
      <c r="D643" s="311"/>
      <c r="E643" s="312"/>
      <c r="F643" s="268">
        <v>8420000</v>
      </c>
      <c r="G643" s="268"/>
      <c r="H643" s="268"/>
      <c r="I643" s="272"/>
      <c r="J643" s="268"/>
      <c r="K643" s="315"/>
      <c r="L643" s="315"/>
      <c r="M643" s="315"/>
      <c r="N643" s="268"/>
      <c r="O643" s="805"/>
      <c r="P643" s="805"/>
      <c r="Q643" s="314"/>
      <c r="R643" s="314"/>
      <c r="S643" s="268"/>
      <c r="V643" s="364"/>
      <c r="W643" s="364"/>
      <c r="X643" s="364"/>
      <c r="Y643" s="400">
        <v>8420000</v>
      </c>
      <c r="AA643" s="327"/>
      <c r="AB643" s="364"/>
      <c r="AC643" s="364"/>
      <c r="AD643" s="400">
        <v>1</v>
      </c>
    </row>
    <row r="644" spans="1:30">
      <c r="A644" s="292"/>
      <c r="B644" s="311"/>
      <c r="C644" s="311"/>
      <c r="D644" s="311"/>
      <c r="E644" s="312"/>
      <c r="F644" s="268"/>
      <c r="G644" s="268"/>
      <c r="H644" s="268"/>
      <c r="I644" s="272"/>
      <c r="J644" s="268"/>
      <c r="K644" s="315"/>
      <c r="L644" s="315"/>
      <c r="M644" s="315"/>
      <c r="N644" s="268"/>
      <c r="O644" s="805"/>
      <c r="P644" s="805"/>
      <c r="Q644" s="314"/>
      <c r="R644" s="314"/>
      <c r="S644" s="268"/>
      <c r="V644" s="400"/>
      <c r="W644" s="364"/>
      <c r="X644" s="364"/>
      <c r="Y644" s="364"/>
      <c r="AA644" s="422"/>
      <c r="AB644" s="364"/>
      <c r="AC644" s="364"/>
      <c r="AD644" s="364"/>
    </row>
    <row r="645" spans="1:30">
      <c r="A645" s="292" t="s">
        <v>180</v>
      </c>
      <c r="B645" s="311"/>
      <c r="C645" s="311"/>
      <c r="D645" s="311"/>
      <c r="E645" s="312"/>
      <c r="F645" s="268"/>
      <c r="G645" s="268"/>
      <c r="H645" s="268"/>
      <c r="I645" s="272"/>
      <c r="J645" s="268"/>
      <c r="K645" s="315"/>
      <c r="L645" s="315"/>
      <c r="M645" s="315"/>
      <c r="N645" s="268"/>
      <c r="O645" s="805"/>
      <c r="P645" s="805"/>
      <c r="Q645" s="314"/>
      <c r="R645" s="314"/>
      <c r="S645" s="315"/>
      <c r="V645" s="400"/>
      <c r="W645" s="364"/>
      <c r="X645" s="364"/>
      <c r="Y645" s="364"/>
      <c r="AA645" s="422"/>
      <c r="AB645" s="364"/>
      <c r="AC645" s="364"/>
      <c r="AD645" s="364"/>
    </row>
    <row r="646" spans="1:30" ht="30">
      <c r="A646" s="292"/>
      <c r="B646" s="311" t="s">
        <v>349</v>
      </c>
      <c r="C646" s="311"/>
      <c r="D646" s="311"/>
      <c r="E646" s="312"/>
      <c r="F646" s="268">
        <v>30000000</v>
      </c>
      <c r="G646" s="268">
        <v>30000000</v>
      </c>
      <c r="H646" s="268">
        <v>29500000</v>
      </c>
      <c r="I646" s="318">
        <f>H646/G646</f>
        <v>0.98333333333333328</v>
      </c>
      <c r="J646" s="346">
        <f>F646-H646</f>
        <v>500000</v>
      </c>
      <c r="K646" s="481" t="s">
        <v>423</v>
      </c>
      <c r="L646" s="315"/>
      <c r="M646" s="315"/>
      <c r="N646" s="268"/>
      <c r="O646" s="805">
        <v>43188</v>
      </c>
      <c r="P646" s="805">
        <v>43217</v>
      </c>
      <c r="Q646" s="748"/>
      <c r="R646" s="748"/>
      <c r="S646" s="268"/>
      <c r="V646" s="364"/>
      <c r="W646" s="400">
        <v>30000000</v>
      </c>
      <c r="X646" s="364"/>
      <c r="Y646" s="364"/>
      <c r="AA646" s="327"/>
      <c r="AB646" s="400">
        <v>1</v>
      </c>
      <c r="AC646" s="364"/>
      <c r="AD646" s="364"/>
    </row>
    <row r="647" spans="1:30">
      <c r="A647" s="292"/>
      <c r="B647" s="311" t="s">
        <v>348</v>
      </c>
      <c r="C647" s="311"/>
      <c r="D647" s="311"/>
      <c r="E647" s="312"/>
      <c r="F647" s="268">
        <v>20000000</v>
      </c>
      <c r="G647" s="268"/>
      <c r="H647" s="268"/>
      <c r="I647" s="272"/>
      <c r="J647" s="268"/>
      <c r="K647" s="315"/>
      <c r="L647" s="315"/>
      <c r="M647" s="315"/>
      <c r="N647" s="268"/>
      <c r="O647" s="805"/>
      <c r="P647" s="805"/>
      <c r="Q647" s="314"/>
      <c r="R647" s="314"/>
      <c r="S647" s="268"/>
      <c r="V647" s="364"/>
      <c r="W647" s="364"/>
      <c r="X647" s="400">
        <v>20000000</v>
      </c>
      <c r="Y647" s="364"/>
      <c r="AA647" s="327"/>
      <c r="AB647" s="364"/>
      <c r="AC647" s="400">
        <v>1</v>
      </c>
      <c r="AD647" s="364"/>
    </row>
    <row r="648" spans="1:30">
      <c r="A648" s="292"/>
      <c r="B648" s="311"/>
      <c r="C648" s="311"/>
      <c r="D648" s="311"/>
      <c r="E648" s="312"/>
      <c r="F648" s="268"/>
      <c r="G648" s="268"/>
      <c r="H648" s="268"/>
      <c r="I648" s="272"/>
      <c r="J648" s="268"/>
      <c r="K648" s="315"/>
      <c r="L648" s="315"/>
      <c r="M648" s="315"/>
      <c r="N648" s="268"/>
      <c r="O648" s="805"/>
      <c r="P648" s="805"/>
      <c r="Q648" s="314"/>
      <c r="R648" s="314"/>
      <c r="S648" s="268"/>
      <c r="V648" s="364"/>
      <c r="W648" s="400"/>
      <c r="X648" s="364"/>
      <c r="Y648" s="364"/>
      <c r="AA648" s="327"/>
      <c r="AB648" s="400"/>
      <c r="AC648" s="364"/>
      <c r="AD648" s="364"/>
    </row>
    <row r="649" spans="1:30" s="303" customFormat="1">
      <c r="A649" s="316" t="s">
        <v>181</v>
      </c>
      <c r="B649" s="324"/>
      <c r="C649" s="324"/>
      <c r="D649" s="324"/>
      <c r="E649" s="325"/>
      <c r="F649" s="317"/>
      <c r="G649" s="317"/>
      <c r="H649" s="317"/>
      <c r="I649" s="318"/>
      <c r="J649" s="317"/>
      <c r="K649" s="489"/>
      <c r="L649" s="489"/>
      <c r="M649" s="489"/>
      <c r="N649" s="317"/>
      <c r="O649" s="806"/>
      <c r="P649" s="806"/>
      <c r="Q649" s="319"/>
      <c r="R649" s="319"/>
      <c r="S649" s="317"/>
      <c r="V649" s="398"/>
      <c r="W649" s="401"/>
      <c r="X649" s="398"/>
      <c r="Y649" s="398"/>
      <c r="AA649" s="327"/>
      <c r="AB649" s="401"/>
      <c r="AC649" s="398"/>
      <c r="AD649" s="398"/>
    </row>
    <row r="650" spans="1:30" s="303" customFormat="1">
      <c r="A650" s="316"/>
      <c r="B650" s="311" t="s">
        <v>349</v>
      </c>
      <c r="C650" s="324"/>
      <c r="D650" s="324"/>
      <c r="E650" s="325"/>
      <c r="F650" s="346"/>
      <c r="G650" s="346"/>
      <c r="H650" s="346"/>
      <c r="I650" s="318"/>
      <c r="J650" s="346"/>
      <c r="K650" s="494"/>
      <c r="L650" s="494"/>
      <c r="M650" s="494"/>
      <c r="N650" s="346"/>
      <c r="O650" s="820"/>
      <c r="P650" s="820"/>
      <c r="Q650" s="358"/>
      <c r="R650" s="358"/>
      <c r="S650" s="346"/>
      <c r="V650" s="398"/>
      <c r="W650" s="412"/>
      <c r="X650" s="398"/>
      <c r="Y650" s="398"/>
      <c r="AA650" s="327"/>
      <c r="AB650" s="412"/>
      <c r="AC650" s="398"/>
      <c r="AD650" s="398"/>
    </row>
    <row r="651" spans="1:30" s="303" customFormat="1">
      <c r="A651" s="316"/>
      <c r="B651" s="311"/>
      <c r="C651" s="324" t="s">
        <v>429</v>
      </c>
      <c r="D651" s="324"/>
      <c r="E651" s="325"/>
      <c r="F651" s="346">
        <v>50000000</v>
      </c>
      <c r="G651" s="346">
        <v>50000000</v>
      </c>
      <c r="H651" s="346">
        <v>47300000</v>
      </c>
      <c r="I651" s="318">
        <f>H651/G651</f>
        <v>0.94599999999999995</v>
      </c>
      <c r="J651" s="346">
        <f>F651-H651</f>
        <v>2700000</v>
      </c>
      <c r="K651" s="739" t="s">
        <v>543</v>
      </c>
      <c r="L651" s="494"/>
      <c r="M651" s="494"/>
      <c r="N651" s="346"/>
      <c r="O651" s="820"/>
      <c r="P651" s="820"/>
      <c r="Q651" s="358"/>
      <c r="R651" s="358"/>
      <c r="S651" s="346"/>
      <c r="V651" s="398"/>
      <c r="W651" s="412">
        <v>50000000</v>
      </c>
      <c r="X651" s="398"/>
      <c r="Y651" s="398"/>
      <c r="AA651" s="327"/>
      <c r="AB651" s="412">
        <v>1</v>
      </c>
      <c r="AC651" s="398"/>
      <c r="AD651" s="398"/>
    </row>
    <row r="652" spans="1:30" s="303" customFormat="1">
      <c r="A652" s="316"/>
      <c r="B652" s="311"/>
      <c r="C652" s="324" t="s">
        <v>430</v>
      </c>
      <c r="D652" s="324"/>
      <c r="E652" s="325"/>
      <c r="F652" s="346">
        <v>67000000</v>
      </c>
      <c r="G652" s="346">
        <v>50000000</v>
      </c>
      <c r="H652" s="346">
        <v>47000000</v>
      </c>
      <c r="I652" s="318">
        <f t="shared" ref="I652:I654" si="2">H652/G652</f>
        <v>0.94</v>
      </c>
      <c r="J652" s="346">
        <f t="shared" ref="J652:J654" si="3">F652-H652</f>
        <v>20000000</v>
      </c>
      <c r="K652" s="739" t="s">
        <v>788</v>
      </c>
      <c r="L652" s="494"/>
      <c r="M652" s="494"/>
      <c r="N652" s="346"/>
      <c r="O652" s="820"/>
      <c r="P652" s="820"/>
      <c r="Q652" s="358"/>
      <c r="R652" s="358"/>
      <c r="S652" s="346"/>
      <c r="V652" s="398"/>
      <c r="W652" s="412">
        <v>67000000</v>
      </c>
      <c r="X652" s="398"/>
      <c r="Y652" s="398"/>
      <c r="AA652" s="327"/>
      <c r="AB652" s="412">
        <v>1</v>
      </c>
      <c r="AC652" s="398"/>
      <c r="AD652" s="398"/>
    </row>
    <row r="653" spans="1:30" s="303" customFormat="1">
      <c r="A653" s="316"/>
      <c r="B653" s="311"/>
      <c r="C653" s="324" t="s">
        <v>431</v>
      </c>
      <c r="D653" s="324"/>
      <c r="E653" s="325"/>
      <c r="F653" s="346">
        <v>54000000</v>
      </c>
      <c r="G653" s="346">
        <v>50000000</v>
      </c>
      <c r="H653" s="346">
        <v>44600000</v>
      </c>
      <c r="I653" s="318">
        <f t="shared" si="2"/>
        <v>0.89200000000000002</v>
      </c>
      <c r="J653" s="346">
        <f t="shared" si="3"/>
        <v>9400000</v>
      </c>
      <c r="K653" s="739" t="s">
        <v>789</v>
      </c>
      <c r="L653" s="494"/>
      <c r="M653" s="494"/>
      <c r="N653" s="346"/>
      <c r="O653" s="820"/>
      <c r="P653" s="820"/>
      <c r="Q653" s="358"/>
      <c r="R653" s="358"/>
      <c r="S653" s="346"/>
      <c r="V653" s="398"/>
      <c r="W653" s="412">
        <v>54000000</v>
      </c>
      <c r="X653" s="398"/>
      <c r="Y653" s="398"/>
      <c r="AA653" s="327"/>
      <c r="AB653" s="412">
        <v>1</v>
      </c>
      <c r="AC653" s="398"/>
      <c r="AD653" s="398"/>
    </row>
    <row r="654" spans="1:30" s="303" customFormat="1" ht="30">
      <c r="A654" s="316"/>
      <c r="B654" s="311"/>
      <c r="C654" s="324" t="s">
        <v>432</v>
      </c>
      <c r="D654" s="324"/>
      <c r="E654" s="325"/>
      <c r="F654" s="346">
        <v>55000000</v>
      </c>
      <c r="G654" s="346">
        <v>50000000</v>
      </c>
      <c r="H654" s="346">
        <v>43000000</v>
      </c>
      <c r="I654" s="318">
        <f t="shared" si="2"/>
        <v>0.86</v>
      </c>
      <c r="J654" s="346">
        <f t="shared" si="3"/>
        <v>12000000</v>
      </c>
      <c r="K654" s="739" t="s">
        <v>424</v>
      </c>
      <c r="L654" s="494"/>
      <c r="M654" s="494"/>
      <c r="N654" s="346"/>
      <c r="O654" s="820">
        <v>43186</v>
      </c>
      <c r="P654" s="820">
        <v>43215</v>
      </c>
      <c r="Q654" s="358"/>
      <c r="R654" s="358"/>
      <c r="S654" s="346"/>
      <c r="V654" s="398"/>
      <c r="W654" s="412">
        <v>55000000</v>
      </c>
      <c r="X654" s="398"/>
      <c r="Y654" s="398"/>
      <c r="AA654" s="327"/>
      <c r="AB654" s="412">
        <v>1</v>
      </c>
      <c r="AC654" s="398"/>
      <c r="AD654" s="398"/>
    </row>
    <row r="655" spans="1:30" s="303" customFormat="1">
      <c r="A655" s="316"/>
      <c r="B655" s="311"/>
      <c r="C655" s="324"/>
      <c r="D655" s="324"/>
      <c r="E655" s="325"/>
      <c r="F655" s="346"/>
      <c r="G655" s="346"/>
      <c r="H655" s="346"/>
      <c r="I655" s="318"/>
      <c r="J655" s="346"/>
      <c r="K655" s="494"/>
      <c r="L655" s="494"/>
      <c r="M655" s="494"/>
      <c r="N655" s="346"/>
      <c r="O655" s="820"/>
      <c r="P655" s="820"/>
      <c r="Q655" s="358"/>
      <c r="R655" s="358"/>
      <c r="S655" s="346"/>
      <c r="V655" s="398"/>
      <c r="W655" s="412"/>
      <c r="X655" s="398"/>
      <c r="Y655" s="398"/>
      <c r="AA655" s="327"/>
      <c r="AB655" s="412"/>
      <c r="AC655" s="398"/>
      <c r="AD655" s="398"/>
    </row>
    <row r="656" spans="1:30" s="303" customFormat="1">
      <c r="A656" s="316"/>
      <c r="B656" s="311" t="s">
        <v>348</v>
      </c>
      <c r="C656" s="324"/>
      <c r="D656" s="324"/>
      <c r="E656" s="325"/>
      <c r="F656" s="346"/>
      <c r="G656" s="346"/>
      <c r="H656" s="346"/>
      <c r="I656" s="318"/>
      <c r="J656" s="346"/>
      <c r="K656" s="494"/>
      <c r="L656" s="494"/>
      <c r="M656" s="494"/>
      <c r="N656" s="346"/>
      <c r="O656" s="820"/>
      <c r="P656" s="820"/>
      <c r="Q656" s="358"/>
      <c r="R656" s="358"/>
      <c r="S656" s="346"/>
      <c r="V656" s="398"/>
      <c r="W656" s="412"/>
      <c r="X656" s="398"/>
      <c r="Y656" s="398"/>
      <c r="AA656" s="327"/>
      <c r="AB656" s="412"/>
      <c r="AC656" s="398"/>
      <c r="AD656" s="398"/>
    </row>
    <row r="657" spans="1:35" s="303" customFormat="1">
      <c r="A657" s="316"/>
      <c r="B657" s="311"/>
      <c r="C657" s="324" t="s">
        <v>425</v>
      </c>
      <c r="D657" s="324"/>
      <c r="E657" s="325"/>
      <c r="F657" s="346">
        <v>35000000</v>
      </c>
      <c r="G657" s="346"/>
      <c r="H657" s="346"/>
      <c r="I657" s="318"/>
      <c r="J657" s="346"/>
      <c r="K657" s="494"/>
      <c r="L657" s="494"/>
      <c r="M657" s="494"/>
      <c r="N657" s="346"/>
      <c r="O657" s="820"/>
      <c r="P657" s="820"/>
      <c r="Q657" s="358"/>
      <c r="R657" s="358"/>
      <c r="S657" s="346"/>
      <c r="V657" s="398"/>
      <c r="W657" s="398"/>
      <c r="X657" s="412">
        <v>35000000</v>
      </c>
      <c r="Y657" s="398"/>
      <c r="AA657" s="327"/>
      <c r="AB657" s="398"/>
      <c r="AC657" s="412">
        <v>1</v>
      </c>
      <c r="AD657" s="398"/>
    </row>
    <row r="658" spans="1:35" s="303" customFormat="1">
      <c r="A658" s="316"/>
      <c r="B658" s="311"/>
      <c r="C658" s="324" t="s">
        <v>426</v>
      </c>
      <c r="D658" s="324"/>
      <c r="E658" s="325"/>
      <c r="F658" s="346">
        <v>46000000</v>
      </c>
      <c r="G658" s="346"/>
      <c r="H658" s="346"/>
      <c r="I658" s="318"/>
      <c r="J658" s="346"/>
      <c r="K658" s="494"/>
      <c r="L658" s="494"/>
      <c r="M658" s="494"/>
      <c r="N658" s="346"/>
      <c r="O658" s="820"/>
      <c r="P658" s="820"/>
      <c r="Q658" s="358"/>
      <c r="R658" s="358"/>
      <c r="S658" s="346"/>
      <c r="V658" s="398"/>
      <c r="W658" s="398"/>
      <c r="X658" s="412">
        <v>46000000</v>
      </c>
      <c r="Y658" s="398"/>
      <c r="AA658" s="327"/>
      <c r="AB658" s="398"/>
      <c r="AC658" s="412">
        <v>1</v>
      </c>
      <c r="AD658" s="398"/>
    </row>
    <row r="659" spans="1:35" s="303" customFormat="1">
      <c r="A659" s="316"/>
      <c r="B659" s="311"/>
      <c r="C659" s="324" t="s">
        <v>427</v>
      </c>
      <c r="D659" s="324"/>
      <c r="E659" s="325"/>
      <c r="F659" s="346">
        <v>35000000</v>
      </c>
      <c r="G659" s="346"/>
      <c r="H659" s="346"/>
      <c r="I659" s="318"/>
      <c r="J659" s="346"/>
      <c r="K659" s="494"/>
      <c r="L659" s="494"/>
      <c r="M659" s="494"/>
      <c r="N659" s="346"/>
      <c r="O659" s="820"/>
      <c r="P659" s="820"/>
      <c r="Q659" s="358"/>
      <c r="R659" s="358"/>
      <c r="S659" s="346"/>
      <c r="V659" s="398"/>
      <c r="W659" s="398"/>
      <c r="X659" s="412">
        <v>35000000</v>
      </c>
      <c r="Y659" s="398"/>
      <c r="AA659" s="327"/>
      <c r="AB659" s="398"/>
      <c r="AC659" s="412">
        <v>1</v>
      </c>
      <c r="AD659" s="398"/>
    </row>
    <row r="660" spans="1:35" s="303" customFormat="1">
      <c r="A660" s="316"/>
      <c r="B660" s="311"/>
      <c r="C660" s="324" t="s">
        <v>428</v>
      </c>
      <c r="D660" s="324"/>
      <c r="E660" s="325"/>
      <c r="F660" s="346">
        <v>40000000</v>
      </c>
      <c r="G660" s="346"/>
      <c r="H660" s="346"/>
      <c r="I660" s="318"/>
      <c r="J660" s="346"/>
      <c r="K660" s="494"/>
      <c r="L660" s="494"/>
      <c r="M660" s="494"/>
      <c r="N660" s="346"/>
      <c r="O660" s="820"/>
      <c r="P660" s="820"/>
      <c r="Q660" s="358"/>
      <c r="R660" s="358"/>
      <c r="S660" s="346"/>
      <c r="V660" s="398"/>
      <c r="W660" s="398"/>
      <c r="X660" s="412">
        <v>40000000</v>
      </c>
      <c r="Y660" s="398"/>
      <c r="AA660" s="327"/>
      <c r="AB660" s="398"/>
      <c r="AC660" s="412">
        <v>1</v>
      </c>
      <c r="AD660" s="398"/>
    </row>
    <row r="661" spans="1:35">
      <c r="A661" s="292"/>
      <c r="B661" s="311"/>
      <c r="C661" s="311"/>
      <c r="D661" s="311"/>
      <c r="E661" s="312"/>
      <c r="F661" s="269"/>
      <c r="G661" s="269"/>
      <c r="H661" s="269"/>
      <c r="I661" s="272"/>
      <c r="J661" s="269"/>
      <c r="K661" s="273"/>
      <c r="L661" s="273"/>
      <c r="M661" s="273"/>
      <c r="N661" s="269"/>
      <c r="O661" s="800"/>
      <c r="P661" s="800"/>
      <c r="Q661" s="293"/>
      <c r="R661" s="293"/>
      <c r="S661" s="269"/>
      <c r="V661" s="364"/>
      <c r="W661" s="396"/>
      <c r="X661" s="364"/>
      <c r="Y661" s="364"/>
      <c r="AA661" s="327"/>
      <c r="AB661" s="396"/>
      <c r="AC661" s="364"/>
      <c r="AD661" s="364"/>
    </row>
    <row r="662" spans="1:35">
      <c r="A662" s="292" t="s">
        <v>43</v>
      </c>
      <c r="B662" s="311"/>
      <c r="C662" s="311"/>
      <c r="D662" s="311"/>
      <c r="E662" s="312"/>
      <c r="F662" s="269"/>
      <c r="G662" s="269"/>
      <c r="H662" s="269"/>
      <c r="I662" s="272"/>
      <c r="J662" s="269"/>
      <c r="K662" s="273"/>
      <c r="L662" s="273"/>
      <c r="M662" s="273"/>
      <c r="N662" s="269"/>
      <c r="O662" s="800"/>
      <c r="P662" s="800"/>
      <c r="Q662" s="293"/>
      <c r="R662" s="293"/>
      <c r="S662" s="269" t="s">
        <v>585</v>
      </c>
      <c r="V662" s="364"/>
      <c r="W662" s="396"/>
      <c r="X662" s="364"/>
      <c r="Y662" s="364"/>
      <c r="AA662" s="327"/>
      <c r="AB662" s="396"/>
      <c r="AC662" s="364"/>
      <c r="AD662" s="364"/>
    </row>
    <row r="663" spans="1:35">
      <c r="A663" s="292"/>
      <c r="B663" s="311" t="s">
        <v>182</v>
      </c>
      <c r="C663" s="311"/>
      <c r="D663" s="311"/>
      <c r="E663" s="312"/>
      <c r="F663" s="361"/>
      <c r="G663" s="269"/>
      <c r="H663" s="269"/>
      <c r="I663" s="272"/>
      <c r="J663" s="269"/>
      <c r="K663" s="273"/>
      <c r="L663" s="273"/>
      <c r="M663" s="273"/>
      <c r="N663" s="269"/>
      <c r="O663" s="800"/>
      <c r="P663" s="800"/>
      <c r="Q663" s="293"/>
      <c r="R663" s="293"/>
      <c r="S663" s="269"/>
      <c r="V663" s="364"/>
      <c r="W663" s="391"/>
      <c r="X663" s="364"/>
      <c r="Y663" s="364"/>
      <c r="AA663" s="327"/>
      <c r="AB663" s="391"/>
      <c r="AC663" s="364"/>
      <c r="AD663" s="364"/>
    </row>
    <row r="664" spans="1:35">
      <c r="A664" s="292"/>
      <c r="B664" s="311" t="s">
        <v>83</v>
      </c>
      <c r="C664" s="311"/>
      <c r="D664" s="311"/>
      <c r="E664" s="312"/>
      <c r="F664" s="269">
        <v>5850000</v>
      </c>
      <c r="G664" s="269"/>
      <c r="H664" s="269"/>
      <c r="I664" s="272"/>
      <c r="J664" s="269"/>
      <c r="K664" s="273"/>
      <c r="L664" s="273"/>
      <c r="M664" s="273"/>
      <c r="N664" s="269"/>
      <c r="O664" s="800"/>
      <c r="P664" s="800"/>
      <c r="Q664" s="293"/>
      <c r="R664" s="293"/>
      <c r="S664" s="269"/>
      <c r="V664" s="364"/>
      <c r="W664" s="396">
        <v>5850000</v>
      </c>
      <c r="X664" s="364"/>
      <c r="Y664" s="364"/>
      <c r="AA664" s="327"/>
      <c r="AB664" s="396">
        <v>1</v>
      </c>
      <c r="AC664" s="364"/>
      <c r="AD664" s="364"/>
    </row>
    <row r="665" spans="1:35">
      <c r="A665" s="292"/>
      <c r="B665" s="311" t="s">
        <v>84</v>
      </c>
      <c r="C665" s="311"/>
      <c r="D665" s="311"/>
      <c r="E665" s="312"/>
      <c r="F665" s="269">
        <v>3150000</v>
      </c>
      <c r="G665" s="269"/>
      <c r="H665" s="269"/>
      <c r="I665" s="272"/>
      <c r="J665" s="269"/>
      <c r="K665" s="273"/>
      <c r="L665" s="273"/>
      <c r="M665" s="273"/>
      <c r="N665" s="269"/>
      <c r="O665" s="800"/>
      <c r="P665" s="800"/>
      <c r="Q665" s="293"/>
      <c r="R665" s="293"/>
      <c r="S665" s="269"/>
      <c r="V665" s="364"/>
      <c r="W665" s="364"/>
      <c r="X665" s="396">
        <v>3150000</v>
      </c>
      <c r="Y665" s="364"/>
      <c r="AA665" s="327"/>
      <c r="AB665" s="364"/>
      <c r="AC665" s="396">
        <v>1</v>
      </c>
      <c r="AD665" s="364"/>
    </row>
    <row r="666" spans="1:35" ht="30">
      <c r="A666" s="292"/>
      <c r="B666" s="311" t="s">
        <v>184</v>
      </c>
      <c r="C666" s="311"/>
      <c r="D666" s="311"/>
      <c r="E666" s="312"/>
      <c r="F666" s="269">
        <v>1050000000</v>
      </c>
      <c r="G666" s="269">
        <v>1050000000</v>
      </c>
      <c r="H666" s="269">
        <v>1047816000</v>
      </c>
      <c r="I666" s="318">
        <f>H666/G666</f>
        <v>0.99792000000000003</v>
      </c>
      <c r="J666" s="346">
        <f>F666-H666</f>
        <v>2184000</v>
      </c>
      <c r="K666" s="273" t="s">
        <v>651</v>
      </c>
      <c r="L666" s="273"/>
      <c r="M666" s="756" t="s">
        <v>832</v>
      </c>
      <c r="N666" s="269"/>
      <c r="O666" s="800">
        <v>43179</v>
      </c>
      <c r="P666" s="800">
        <v>43209</v>
      </c>
      <c r="Q666" s="293"/>
      <c r="R666" s="293"/>
      <c r="S666" s="269"/>
      <c r="V666" s="364"/>
      <c r="W666" s="364"/>
      <c r="X666" s="364"/>
      <c r="Y666" s="396">
        <v>1050000000</v>
      </c>
      <c r="AA666" s="327"/>
      <c r="AB666" s="364"/>
      <c r="AC666" s="364"/>
      <c r="AD666" s="396">
        <v>1</v>
      </c>
    </row>
    <row r="667" spans="1:35">
      <c r="A667" s="292"/>
      <c r="B667" s="311"/>
      <c r="C667" s="311"/>
      <c r="D667" s="311"/>
      <c r="E667" s="312"/>
      <c r="F667" s="269"/>
      <c r="G667" s="269"/>
      <c r="H667" s="269"/>
      <c r="I667" s="272"/>
      <c r="J667" s="269"/>
      <c r="K667" s="273"/>
      <c r="L667" s="273"/>
      <c r="M667" s="273"/>
      <c r="N667" s="269"/>
      <c r="O667" s="800"/>
      <c r="P667" s="800"/>
      <c r="Q667" s="293"/>
      <c r="R667" s="293"/>
      <c r="S667" s="269"/>
      <c r="V667" s="364"/>
      <c r="W667" s="364"/>
      <c r="X667" s="364"/>
      <c r="Y667" s="396"/>
      <c r="AA667" s="327"/>
      <c r="AB667" s="364"/>
      <c r="AC667" s="364"/>
      <c r="AD667" s="396"/>
    </row>
    <row r="668" spans="1:35">
      <c r="A668" s="292" t="s">
        <v>44</v>
      </c>
      <c r="B668" s="311"/>
      <c r="C668" s="311"/>
      <c r="D668" s="311"/>
      <c r="E668" s="312"/>
      <c r="F668" s="269"/>
      <c r="G668" s="269"/>
      <c r="H668" s="269"/>
      <c r="I668" s="272"/>
      <c r="J668" s="269"/>
      <c r="K668" s="273"/>
      <c r="L668" s="273"/>
      <c r="M668" s="273"/>
      <c r="N668" s="269"/>
      <c r="O668" s="800"/>
      <c r="P668" s="800"/>
      <c r="Q668" s="293"/>
      <c r="R668" s="293"/>
      <c r="S668" s="269"/>
      <c r="V668" s="364"/>
      <c r="W668" s="364"/>
      <c r="X668" s="364"/>
      <c r="Y668" s="396"/>
      <c r="AA668" s="327"/>
      <c r="AB668" s="364"/>
      <c r="AC668" s="364"/>
      <c r="AD668" s="396"/>
    </row>
    <row r="669" spans="1:35" ht="30">
      <c r="A669" s="292"/>
      <c r="B669" s="311" t="s">
        <v>185</v>
      </c>
      <c r="C669" s="311"/>
      <c r="D669" s="311"/>
      <c r="E669" s="312"/>
      <c r="F669" s="269">
        <v>720000000</v>
      </c>
      <c r="G669" s="269">
        <v>720000000</v>
      </c>
      <c r="H669" s="269">
        <v>715834000</v>
      </c>
      <c r="I669" s="318">
        <f>H669/G669</f>
        <v>0.99421388888888884</v>
      </c>
      <c r="J669" s="346">
        <f>F669-H669</f>
        <v>4166000</v>
      </c>
      <c r="K669" s="273" t="s">
        <v>653</v>
      </c>
      <c r="L669" s="273"/>
      <c r="M669" s="755" t="s">
        <v>833</v>
      </c>
      <c r="N669" s="273"/>
      <c r="O669" s="800">
        <v>43161</v>
      </c>
      <c r="P669" s="800">
        <v>43190</v>
      </c>
      <c r="Q669" s="293"/>
      <c r="R669" s="293"/>
      <c r="S669" s="269"/>
      <c r="V669" s="364"/>
      <c r="W669" s="364"/>
      <c r="X669" s="364"/>
      <c r="Y669" s="396">
        <v>720000000</v>
      </c>
      <c r="AA669" s="327"/>
      <c r="AB669" s="364"/>
      <c r="AC669" s="364"/>
      <c r="AD669" s="396">
        <v>1</v>
      </c>
    </row>
    <row r="670" spans="1:35">
      <c r="A670" s="292"/>
      <c r="B670" s="311"/>
      <c r="C670" s="311"/>
      <c r="D670" s="311"/>
      <c r="E670" s="312"/>
      <c r="F670" s="269"/>
      <c r="G670" s="269"/>
      <c r="H670" s="269"/>
      <c r="I670" s="272"/>
      <c r="J670" s="269"/>
      <c r="K670" s="273"/>
      <c r="L670" s="273"/>
      <c r="M670" s="273"/>
      <c r="N670" s="269"/>
      <c r="O670" s="800"/>
      <c r="P670" s="800"/>
      <c r="Q670" s="293"/>
      <c r="R670" s="293"/>
      <c r="S670" s="269"/>
      <c r="V670" s="396"/>
      <c r="W670" s="364"/>
      <c r="X670" s="364"/>
      <c r="Y670" s="364"/>
      <c r="AA670" s="420"/>
      <c r="AB670" s="364"/>
      <c r="AC670" s="364"/>
      <c r="AD670" s="364"/>
    </row>
    <row r="671" spans="1:35">
      <c r="A671" s="292" t="s">
        <v>347</v>
      </c>
      <c r="B671" s="311"/>
      <c r="C671" s="311"/>
      <c r="D671" s="311"/>
      <c r="E671" s="312"/>
      <c r="F671" s="269"/>
      <c r="G671" s="269"/>
      <c r="H671" s="269"/>
      <c r="I671" s="272"/>
      <c r="J671" s="269"/>
      <c r="K671" s="273"/>
      <c r="L671" s="273"/>
      <c r="M671" s="273"/>
      <c r="N671" s="269"/>
      <c r="O671" s="800"/>
      <c r="P671" s="800"/>
      <c r="Q671" s="293"/>
      <c r="R671" s="293"/>
      <c r="S671" s="269"/>
      <c r="V671" s="396"/>
      <c r="W671" s="364"/>
      <c r="X671" s="364"/>
      <c r="Y671" s="364"/>
      <c r="AA671" s="420"/>
      <c r="AB671" s="364"/>
      <c r="AC671" s="364"/>
      <c r="AD671" s="364"/>
    </row>
    <row r="672" spans="1:35" s="342" customFormat="1" ht="33.75" customHeight="1">
      <c r="A672" s="292"/>
      <c r="B672" s="1120" t="s">
        <v>350</v>
      </c>
      <c r="C672" s="1120"/>
      <c r="D672" s="1120"/>
      <c r="E672" s="1121"/>
      <c r="F672" s="363"/>
      <c r="G672" s="269"/>
      <c r="H672" s="269"/>
      <c r="I672" s="272"/>
      <c r="J672" s="269"/>
      <c r="K672" s="273"/>
      <c r="L672" s="273"/>
      <c r="M672" s="273"/>
      <c r="N672" s="269"/>
      <c r="O672" s="800"/>
      <c r="P672" s="800"/>
      <c r="Q672" s="293"/>
      <c r="R672" s="293"/>
      <c r="S672" s="269"/>
      <c r="T672" s="274"/>
      <c r="U672" s="274"/>
      <c r="V672" s="410"/>
      <c r="W672" s="364"/>
      <c r="X672" s="364"/>
      <c r="Y672" s="364"/>
      <c r="Z672" s="274"/>
      <c r="AA672" s="425"/>
      <c r="AB672" s="364"/>
      <c r="AC672" s="364"/>
      <c r="AD672" s="364"/>
      <c r="AE672" s="274"/>
      <c r="AF672" s="274"/>
      <c r="AG672" s="274"/>
      <c r="AH672" s="274"/>
      <c r="AI672" s="274"/>
    </row>
    <row r="673" spans="1:35" s="342" customFormat="1" ht="30">
      <c r="A673" s="292"/>
      <c r="B673" s="311" t="s">
        <v>351</v>
      </c>
      <c r="C673" s="311"/>
      <c r="D673" s="311"/>
      <c r="E673" s="312"/>
      <c r="F673" s="269">
        <v>15000000</v>
      </c>
      <c r="G673" s="269">
        <v>15000000</v>
      </c>
      <c r="H673" s="269">
        <v>15000000</v>
      </c>
      <c r="I673" s="318">
        <f>H673/G673</f>
        <v>1</v>
      </c>
      <c r="J673" s="346">
        <f>F673-H673</f>
        <v>0</v>
      </c>
      <c r="K673" s="755" t="s">
        <v>811</v>
      </c>
      <c r="L673" s="273"/>
      <c r="M673" s="755" t="s">
        <v>834</v>
      </c>
      <c r="N673" s="269"/>
      <c r="O673" s="800">
        <v>43172</v>
      </c>
      <c r="P673" s="800">
        <v>43201</v>
      </c>
      <c r="Q673" s="293"/>
      <c r="R673" s="293"/>
      <c r="S673" s="269"/>
      <c r="T673" s="274"/>
      <c r="U673" s="274"/>
      <c r="V673" s="410"/>
      <c r="W673" s="396">
        <v>15000000</v>
      </c>
      <c r="X673" s="364"/>
      <c r="Y673" s="364"/>
      <c r="Z673" s="274"/>
      <c r="AA673" s="425"/>
      <c r="AB673" s="396">
        <v>1</v>
      </c>
      <c r="AC673" s="364"/>
      <c r="AD673" s="364"/>
      <c r="AE673" s="274"/>
      <c r="AF673" s="274"/>
      <c r="AG673" s="274"/>
      <c r="AH673" s="274"/>
      <c r="AI673" s="274"/>
    </row>
    <row r="674" spans="1:35" s="342" customFormat="1">
      <c r="A674" s="292"/>
      <c r="B674" s="311" t="s">
        <v>352</v>
      </c>
      <c r="C674" s="311"/>
      <c r="D674" s="311"/>
      <c r="E674" s="312"/>
      <c r="F674" s="269">
        <v>10000000</v>
      </c>
      <c r="G674" s="269"/>
      <c r="H674" s="269"/>
      <c r="I674" s="272"/>
      <c r="J674" s="269"/>
      <c r="K674" s="273"/>
      <c r="L674" s="273"/>
      <c r="M674" s="273"/>
      <c r="N674" s="269"/>
      <c r="O674" s="800"/>
      <c r="P674" s="800"/>
      <c r="Q674" s="293"/>
      <c r="R674" s="293"/>
      <c r="S674" s="269"/>
      <c r="T674" s="274"/>
      <c r="U674" s="274"/>
      <c r="V674" s="410"/>
      <c r="W674" s="364"/>
      <c r="X674" s="396">
        <v>10000000</v>
      </c>
      <c r="Y674" s="364"/>
      <c r="Z674" s="274"/>
      <c r="AA674" s="425"/>
      <c r="AB674" s="364"/>
      <c r="AC674" s="396">
        <v>1</v>
      </c>
      <c r="AD674" s="364"/>
      <c r="AE674" s="274"/>
      <c r="AF674" s="274"/>
      <c r="AG674" s="274"/>
      <c r="AH674" s="274"/>
      <c r="AI674" s="274"/>
    </row>
    <row r="675" spans="1:35" s="342" customFormat="1" ht="30">
      <c r="A675" s="292"/>
      <c r="B675" s="721" t="s">
        <v>406</v>
      </c>
      <c r="C675" s="311"/>
      <c r="D675" s="311"/>
      <c r="E675" s="312"/>
      <c r="F675" s="268">
        <v>197000000</v>
      </c>
      <c r="G675" s="268">
        <v>197000000</v>
      </c>
      <c r="H675" s="268">
        <v>191499000</v>
      </c>
      <c r="I675" s="318">
        <f>H675/G675</f>
        <v>0.97207614213197968</v>
      </c>
      <c r="J675" s="346">
        <f>F675-H675</f>
        <v>5501000</v>
      </c>
      <c r="K675" s="722" t="s">
        <v>623</v>
      </c>
      <c r="L675" s="315"/>
      <c r="M675" s="755" t="s">
        <v>835</v>
      </c>
      <c r="N675" s="268">
        <v>75</v>
      </c>
      <c r="O675" s="805">
        <v>43144</v>
      </c>
      <c r="P675" s="805">
        <f>O675+N675-1</f>
        <v>43218</v>
      </c>
      <c r="Q675" s="314">
        <v>100</v>
      </c>
      <c r="R675" s="314">
        <v>100</v>
      </c>
      <c r="S675" s="268"/>
      <c r="T675" s="274"/>
      <c r="U675" s="274"/>
      <c r="V675" s="400">
        <v>197000000</v>
      </c>
      <c r="W675" s="364"/>
      <c r="X675" s="364"/>
      <c r="Y675" s="364"/>
      <c r="Z675" s="274"/>
      <c r="AA675" s="422">
        <v>1</v>
      </c>
      <c r="AB675" s="364"/>
      <c r="AC675" s="364"/>
      <c r="AD675" s="364"/>
      <c r="AE675" s="274"/>
      <c r="AF675" s="274"/>
      <c r="AG675" s="274"/>
      <c r="AH675" s="274"/>
      <c r="AI675" s="274"/>
    </row>
    <row r="676" spans="1:35" s="342" customFormat="1">
      <c r="A676" s="292"/>
      <c r="B676" s="311" t="s">
        <v>439</v>
      </c>
      <c r="C676" s="311"/>
      <c r="D676" s="311"/>
      <c r="E676" s="312"/>
      <c r="F676" s="268">
        <v>3250000</v>
      </c>
      <c r="G676" s="268">
        <v>3250000</v>
      </c>
      <c r="H676" s="268">
        <v>3205400</v>
      </c>
      <c r="I676" s="318">
        <f>H676/G676</f>
        <v>0.98627692307692305</v>
      </c>
      <c r="J676" s="346">
        <f>F676-H676</f>
        <v>44600</v>
      </c>
      <c r="K676" s="315"/>
      <c r="L676" s="315"/>
      <c r="M676" s="315"/>
      <c r="N676" s="268"/>
      <c r="O676" s="805"/>
      <c r="P676" s="805"/>
      <c r="Q676" s="314"/>
      <c r="R676" s="314"/>
      <c r="S676" s="268"/>
      <c r="T676" s="274"/>
      <c r="U676" s="274"/>
      <c r="V676" s="410"/>
      <c r="W676" s="400">
        <v>3250000</v>
      </c>
      <c r="X676" s="364"/>
      <c r="Y676" s="364"/>
      <c r="Z676" s="274"/>
      <c r="AA676" s="425"/>
      <c r="AB676" s="400">
        <v>1</v>
      </c>
      <c r="AC676" s="364"/>
      <c r="AD676" s="364"/>
      <c r="AE676" s="274"/>
      <c r="AF676" s="274"/>
      <c r="AG676" s="274"/>
      <c r="AH676" s="274"/>
      <c r="AI676" s="274"/>
    </row>
    <row r="677" spans="1:35" s="342" customFormat="1">
      <c r="A677" s="292"/>
      <c r="B677" s="311" t="s">
        <v>84</v>
      </c>
      <c r="C677" s="311"/>
      <c r="D677" s="311"/>
      <c r="E677" s="312"/>
      <c r="F677" s="268">
        <v>1750000</v>
      </c>
      <c r="G677" s="268">
        <v>1750000</v>
      </c>
      <c r="H677" s="268">
        <v>1750000</v>
      </c>
      <c r="I677" s="318">
        <f>H677/G677</f>
        <v>1</v>
      </c>
      <c r="J677" s="346">
        <f>F677-H677</f>
        <v>0</v>
      </c>
      <c r="K677" s="315"/>
      <c r="L677" s="315"/>
      <c r="M677" s="315"/>
      <c r="N677" s="268"/>
      <c r="O677" s="805"/>
      <c r="P677" s="805"/>
      <c r="Q677" s="314"/>
      <c r="R677" s="314"/>
      <c r="S677" s="268"/>
      <c r="T677" s="274"/>
      <c r="U677" s="274"/>
      <c r="V677" s="410"/>
      <c r="W677" s="410"/>
      <c r="X677" s="400">
        <v>1750000</v>
      </c>
      <c r="Y677" s="364"/>
      <c r="Z677" s="274"/>
      <c r="AA677" s="425"/>
      <c r="AB677" s="410"/>
      <c r="AC677" s="400">
        <v>1</v>
      </c>
      <c r="AD677" s="364"/>
      <c r="AE677" s="274"/>
      <c r="AF677" s="274"/>
      <c r="AG677" s="274"/>
      <c r="AH677" s="274"/>
      <c r="AI677" s="274"/>
    </row>
    <row r="678" spans="1:35" s="342" customFormat="1">
      <c r="A678" s="292"/>
      <c r="B678" s="311" t="s">
        <v>186</v>
      </c>
      <c r="C678" s="311"/>
      <c r="D678" s="311"/>
      <c r="E678" s="312"/>
      <c r="F678" s="363"/>
      <c r="G678" s="740"/>
      <c r="H678" s="268"/>
      <c r="I678" s="272"/>
      <c r="J678" s="268"/>
      <c r="K678" s="315"/>
      <c r="L678" s="315"/>
      <c r="M678" s="315"/>
      <c r="N678" s="268"/>
      <c r="O678" s="805"/>
      <c r="P678" s="805"/>
      <c r="Q678" s="314"/>
      <c r="R678" s="314"/>
      <c r="S678" s="268"/>
      <c r="T678" s="274"/>
      <c r="U678" s="274"/>
      <c r="V678" s="410"/>
      <c r="W678" s="364"/>
      <c r="X678" s="364"/>
      <c r="Y678" s="364"/>
      <c r="Z678" s="274"/>
      <c r="AA678" s="425"/>
      <c r="AB678" s="364"/>
      <c r="AC678" s="364"/>
      <c r="AD678" s="364"/>
      <c r="AE678" s="274"/>
      <c r="AF678" s="274"/>
      <c r="AG678" s="274"/>
      <c r="AH678" s="274"/>
      <c r="AI678" s="274"/>
    </row>
    <row r="679" spans="1:35" s="342" customFormat="1">
      <c r="A679" s="292"/>
      <c r="B679" s="311" t="s">
        <v>353</v>
      </c>
      <c r="C679" s="311"/>
      <c r="D679" s="311"/>
      <c r="E679" s="312"/>
      <c r="F679" s="268">
        <v>15000000</v>
      </c>
      <c r="G679" s="268"/>
      <c r="H679" s="268"/>
      <c r="I679" s="272"/>
      <c r="J679" s="268"/>
      <c r="K679" s="315"/>
      <c r="L679" s="315"/>
      <c r="M679" s="315"/>
      <c r="N679" s="268"/>
      <c r="O679" s="805"/>
      <c r="P679" s="805"/>
      <c r="Q679" s="314"/>
      <c r="R679" s="314"/>
      <c r="S679" s="268"/>
      <c r="T679" s="274"/>
      <c r="U679" s="274"/>
      <c r="V679" s="410"/>
      <c r="W679" s="400">
        <v>15000000</v>
      </c>
      <c r="X679" s="364"/>
      <c r="Y679" s="364"/>
      <c r="Z679" s="274"/>
      <c r="AA679" s="425"/>
      <c r="AB679" s="400">
        <v>1</v>
      </c>
      <c r="AC679" s="364"/>
      <c r="AD679" s="364"/>
      <c r="AE679" s="274"/>
      <c r="AF679" s="274"/>
      <c r="AG679" s="274"/>
      <c r="AH679" s="274"/>
      <c r="AI679" s="274"/>
    </row>
    <row r="680" spans="1:35" s="342" customFormat="1">
      <c r="A680" s="292"/>
      <c r="B680" s="311" t="s">
        <v>354</v>
      </c>
      <c r="C680" s="311"/>
      <c r="D680" s="311"/>
      <c r="E680" s="312"/>
      <c r="F680" s="268">
        <v>10000000</v>
      </c>
      <c r="G680" s="268"/>
      <c r="H680" s="268"/>
      <c r="I680" s="272"/>
      <c r="J680" s="268"/>
      <c r="K680" s="315"/>
      <c r="L680" s="315"/>
      <c r="M680" s="315"/>
      <c r="N680" s="268"/>
      <c r="O680" s="805"/>
      <c r="P680" s="805"/>
      <c r="Q680" s="314"/>
      <c r="R680" s="314"/>
      <c r="S680" s="268"/>
      <c r="T680" s="274"/>
      <c r="U680" s="274"/>
      <c r="V680" s="410"/>
      <c r="W680" s="364"/>
      <c r="X680" s="400">
        <v>10000000</v>
      </c>
      <c r="Y680" s="364"/>
      <c r="Z680" s="274"/>
      <c r="AA680" s="425"/>
      <c r="AB680" s="364"/>
      <c r="AC680" s="400">
        <v>1</v>
      </c>
      <c r="AD680" s="364"/>
      <c r="AE680" s="274"/>
      <c r="AF680" s="274"/>
      <c r="AG680" s="274"/>
      <c r="AH680" s="274"/>
      <c r="AI680" s="274"/>
    </row>
    <row r="681" spans="1:35" s="342" customFormat="1" ht="33" customHeight="1">
      <c r="A681" s="292"/>
      <c r="B681" s="1133" t="s">
        <v>187</v>
      </c>
      <c r="C681" s="1120"/>
      <c r="D681" s="1120"/>
      <c r="E681" s="1121"/>
      <c r="F681" s="268">
        <v>199850000</v>
      </c>
      <c r="G681" s="268">
        <v>196160000</v>
      </c>
      <c r="H681" s="268">
        <v>193365000</v>
      </c>
      <c r="I681" s="318">
        <f>H681/G681</f>
        <v>0.98575142740619903</v>
      </c>
      <c r="J681" s="346">
        <f>F681-H681</f>
        <v>6485000</v>
      </c>
      <c r="K681" s="722" t="s">
        <v>705</v>
      </c>
      <c r="L681" s="315"/>
      <c r="M681" s="755" t="s">
        <v>836</v>
      </c>
      <c r="N681" s="268"/>
      <c r="O681" s="805">
        <v>43214</v>
      </c>
      <c r="P681" s="805">
        <v>43303</v>
      </c>
      <c r="Q681" s="314">
        <v>23</v>
      </c>
      <c r="R681" s="314">
        <v>30</v>
      </c>
      <c r="S681" s="268"/>
      <c r="T681" s="274"/>
      <c r="U681" s="274"/>
      <c r="V681" s="400">
        <v>199850000</v>
      </c>
      <c r="W681" s="364"/>
      <c r="X681" s="364"/>
      <c r="Y681" s="364"/>
      <c r="Z681" s="274"/>
      <c r="AA681" s="422">
        <v>1</v>
      </c>
      <c r="AB681" s="364"/>
      <c r="AC681" s="364"/>
      <c r="AD681" s="364"/>
      <c r="AE681" s="274"/>
      <c r="AF681" s="274"/>
      <c r="AG681" s="274"/>
      <c r="AH681" s="274"/>
      <c r="AI681" s="274"/>
    </row>
    <row r="682" spans="1:35" s="342" customFormat="1">
      <c r="A682" s="292"/>
      <c r="B682" s="311" t="s">
        <v>83</v>
      </c>
      <c r="C682" s="311"/>
      <c r="D682" s="311"/>
      <c r="E682" s="312"/>
      <c r="F682" s="268">
        <v>3412500</v>
      </c>
      <c r="G682" s="268">
        <v>3412500</v>
      </c>
      <c r="H682" s="268">
        <v>3120000</v>
      </c>
      <c r="I682" s="318">
        <f t="shared" ref="I682:I683" si="4">H682/G682</f>
        <v>0.91428571428571426</v>
      </c>
      <c r="J682" s="346">
        <f t="shared" ref="J682:J683" si="5">F682-H682</f>
        <v>292500</v>
      </c>
      <c r="K682" s="315"/>
      <c r="L682" s="315"/>
      <c r="M682" s="315"/>
      <c r="N682" s="268"/>
      <c r="O682" s="805"/>
      <c r="P682" s="805"/>
      <c r="Q682" s="314"/>
      <c r="R682" s="314"/>
      <c r="S682" s="268"/>
      <c r="T682" s="274"/>
      <c r="U682" s="274"/>
      <c r="V682" s="410"/>
      <c r="W682" s="400">
        <v>3412500</v>
      </c>
      <c r="X682" s="364"/>
      <c r="Y682" s="364"/>
      <c r="Z682" s="274"/>
      <c r="AA682" s="425"/>
      <c r="AB682" s="400">
        <v>1</v>
      </c>
      <c r="AC682" s="364"/>
      <c r="AD682" s="364"/>
      <c r="AE682" s="274"/>
      <c r="AF682" s="274"/>
      <c r="AG682" s="274"/>
      <c r="AH682" s="274"/>
      <c r="AI682" s="274"/>
    </row>
    <row r="683" spans="1:35" s="342" customFormat="1">
      <c r="A683" s="292"/>
      <c r="B683" s="311" t="s">
        <v>84</v>
      </c>
      <c r="C683" s="311"/>
      <c r="D683" s="311"/>
      <c r="E683" s="312"/>
      <c r="F683" s="268">
        <v>1837500</v>
      </c>
      <c r="G683" s="268">
        <v>1837500</v>
      </c>
      <c r="H683" s="268">
        <v>1680000</v>
      </c>
      <c r="I683" s="318">
        <f t="shared" si="4"/>
        <v>0.91428571428571426</v>
      </c>
      <c r="J683" s="346">
        <f t="shared" si="5"/>
        <v>157500</v>
      </c>
      <c r="K683" s="315"/>
      <c r="L683" s="315"/>
      <c r="M683" s="315"/>
      <c r="N683" s="268"/>
      <c r="O683" s="805"/>
      <c r="P683" s="805"/>
      <c r="Q683" s="314"/>
      <c r="R683" s="314"/>
      <c r="S683" s="268"/>
      <c r="T683" s="274"/>
      <c r="U683" s="274"/>
      <c r="V683" s="410"/>
      <c r="W683" s="364"/>
      <c r="X683" s="400">
        <v>1837500</v>
      </c>
      <c r="Y683" s="364"/>
      <c r="Z683" s="274"/>
      <c r="AA683" s="425"/>
      <c r="AB683" s="364"/>
      <c r="AC683" s="400">
        <v>1</v>
      </c>
      <c r="AD683" s="364"/>
      <c r="AE683" s="274"/>
      <c r="AF683" s="274"/>
      <c r="AG683" s="274"/>
      <c r="AH683" s="274"/>
      <c r="AI683" s="274"/>
    </row>
    <row r="684" spans="1:35" s="342" customFormat="1">
      <c r="A684" s="292"/>
      <c r="B684" s="311" t="s">
        <v>384</v>
      </c>
      <c r="C684" s="311"/>
      <c r="D684" s="311"/>
      <c r="E684" s="312"/>
      <c r="F684" s="268"/>
      <c r="G684" s="268"/>
      <c r="H684" s="268"/>
      <c r="I684" s="272"/>
      <c r="J684" s="268"/>
      <c r="K684" s="315"/>
      <c r="L684" s="315"/>
      <c r="M684" s="315"/>
      <c r="N684" s="268"/>
      <c r="O684" s="805"/>
      <c r="P684" s="805"/>
      <c r="Q684" s="314"/>
      <c r="R684" s="314"/>
      <c r="S684" s="268"/>
      <c r="T684" s="274"/>
      <c r="U684" s="274"/>
      <c r="V684" s="400"/>
      <c r="W684" s="364"/>
      <c r="X684" s="364"/>
      <c r="Y684" s="364"/>
      <c r="Z684" s="274"/>
      <c r="AA684" s="422"/>
      <c r="AB684" s="364"/>
      <c r="AC684" s="364"/>
      <c r="AD684" s="364"/>
      <c r="AE684" s="274"/>
      <c r="AF684" s="274"/>
      <c r="AG684" s="274"/>
      <c r="AH684" s="274"/>
      <c r="AI684" s="274"/>
    </row>
    <row r="685" spans="1:35" s="342" customFormat="1" ht="30">
      <c r="A685" s="292"/>
      <c r="B685" s="721" t="s">
        <v>673</v>
      </c>
      <c r="C685" s="311"/>
      <c r="D685" s="311"/>
      <c r="E685" s="312"/>
      <c r="F685" s="268">
        <v>198500000</v>
      </c>
      <c r="G685" s="268">
        <v>198500000</v>
      </c>
      <c r="H685" s="268">
        <v>182354000</v>
      </c>
      <c r="I685" s="318">
        <f>H685/G685</f>
        <v>0.91865994962216624</v>
      </c>
      <c r="J685" s="346">
        <f>F685-H685</f>
        <v>16146000</v>
      </c>
      <c r="K685" s="722" t="s">
        <v>675</v>
      </c>
      <c r="L685" s="315"/>
      <c r="M685" s="315"/>
      <c r="N685" s="268"/>
      <c r="O685" s="805">
        <v>43144</v>
      </c>
      <c r="P685" s="805">
        <v>43218</v>
      </c>
      <c r="Q685" s="314">
        <v>100</v>
      </c>
      <c r="R685" s="314">
        <v>100</v>
      </c>
      <c r="S685" s="268"/>
      <c r="T685" s="274"/>
      <c r="U685" s="274"/>
      <c r="V685" s="400">
        <v>198500000</v>
      </c>
      <c r="W685" s="364"/>
      <c r="X685" s="364"/>
      <c r="Y685" s="364"/>
      <c r="Z685" s="274"/>
      <c r="AA685" s="422">
        <v>1</v>
      </c>
      <c r="AB685" s="364"/>
      <c r="AC685" s="364"/>
      <c r="AD685" s="364"/>
      <c r="AE685" s="274"/>
      <c r="AF685" s="274"/>
      <c r="AG685" s="274"/>
      <c r="AH685" s="274"/>
      <c r="AI685" s="274"/>
    </row>
    <row r="686" spans="1:35" s="342" customFormat="1">
      <c r="A686" s="758"/>
      <c r="B686" s="759" t="s">
        <v>674</v>
      </c>
      <c r="C686" s="759"/>
      <c r="D686" s="759"/>
      <c r="E686" s="760"/>
      <c r="F686" s="761">
        <v>119250000</v>
      </c>
      <c r="G686" s="761"/>
      <c r="H686" s="761"/>
      <c r="I686" s="762"/>
      <c r="J686" s="761"/>
      <c r="K686" s="763"/>
      <c r="L686" s="763"/>
      <c r="M686" s="763"/>
      <c r="N686" s="761"/>
      <c r="O686" s="821"/>
      <c r="P686" s="821"/>
      <c r="Q686" s="764"/>
      <c r="R686" s="764"/>
      <c r="S686" s="761" t="s">
        <v>837</v>
      </c>
      <c r="T686" s="274"/>
      <c r="U686" s="274"/>
      <c r="V686" s="400">
        <v>119250000</v>
      </c>
      <c r="W686" s="364"/>
      <c r="X686" s="364"/>
      <c r="Y686" s="364"/>
      <c r="Z686" s="274"/>
      <c r="AA686" s="422">
        <v>1</v>
      </c>
      <c r="AB686" s="364"/>
      <c r="AC686" s="364"/>
      <c r="AD686" s="364"/>
      <c r="AE686" s="274"/>
      <c r="AF686" s="274"/>
      <c r="AG686" s="274"/>
      <c r="AH686" s="274"/>
      <c r="AI686" s="274"/>
    </row>
    <row r="687" spans="1:35" s="342" customFormat="1">
      <c r="A687" s="292"/>
      <c r="B687" s="311"/>
      <c r="C687" s="311"/>
      <c r="D687" s="311"/>
      <c r="E687" s="312"/>
      <c r="F687" s="268"/>
      <c r="G687" s="268"/>
      <c r="H687" s="268"/>
      <c r="I687" s="272"/>
      <c r="J687" s="268"/>
      <c r="K687" s="315"/>
      <c r="L687" s="315"/>
      <c r="M687" s="315"/>
      <c r="N687" s="268"/>
      <c r="O687" s="805"/>
      <c r="P687" s="805"/>
      <c r="Q687" s="314"/>
      <c r="R687" s="314"/>
      <c r="S687" s="268"/>
      <c r="T687" s="274"/>
      <c r="U687" s="274"/>
      <c r="V687" s="400"/>
      <c r="W687" s="364"/>
      <c r="X687" s="364"/>
      <c r="Y687" s="364"/>
      <c r="Z687" s="274"/>
      <c r="AA687" s="422"/>
      <c r="AB687" s="364"/>
      <c r="AC687" s="364"/>
      <c r="AD687" s="364"/>
      <c r="AE687" s="274"/>
      <c r="AF687" s="274"/>
      <c r="AG687" s="274"/>
      <c r="AH687" s="274"/>
      <c r="AI687" s="274"/>
    </row>
    <row r="688" spans="1:35" s="342" customFormat="1">
      <c r="A688" s="292" t="s">
        <v>12</v>
      </c>
      <c r="B688" s="311"/>
      <c r="C688" s="311"/>
      <c r="D688" s="311"/>
      <c r="E688" s="312"/>
      <c r="F688" s="268"/>
      <c r="G688" s="268"/>
      <c r="H688" s="268"/>
      <c r="I688" s="272"/>
      <c r="J688" s="268"/>
      <c r="K688" s="315"/>
      <c r="L688" s="315"/>
      <c r="M688" s="315"/>
      <c r="N688" s="268"/>
      <c r="O688" s="805"/>
      <c r="P688" s="805"/>
      <c r="Q688" s="314"/>
      <c r="R688" s="314"/>
      <c r="S688" s="268"/>
      <c r="T688" s="274"/>
      <c r="U688" s="274"/>
      <c r="V688" s="400"/>
      <c r="W688" s="364"/>
      <c r="X688" s="364"/>
      <c r="Y688" s="364"/>
      <c r="Z688" s="274"/>
      <c r="AA688" s="422"/>
      <c r="AB688" s="364"/>
      <c r="AC688" s="364"/>
      <c r="AD688" s="364"/>
      <c r="AE688" s="274"/>
      <c r="AF688" s="274"/>
      <c r="AG688" s="274"/>
      <c r="AH688" s="274"/>
      <c r="AI688" s="274"/>
    </row>
    <row r="689" spans="1:35" s="342" customFormat="1" ht="33.75" customHeight="1">
      <c r="A689" s="292"/>
      <c r="B689" s="1133" t="s">
        <v>188</v>
      </c>
      <c r="C689" s="1120"/>
      <c r="D689" s="1120"/>
      <c r="E689" s="1121"/>
      <c r="F689" s="268">
        <v>200000000</v>
      </c>
      <c r="G689" s="268">
        <v>200000000</v>
      </c>
      <c r="H689" s="268">
        <v>182120000</v>
      </c>
      <c r="I689" s="318">
        <f>H689/G689</f>
        <v>0.91059999999999997</v>
      </c>
      <c r="J689" s="346">
        <f>F689-H689</f>
        <v>17880000</v>
      </c>
      <c r="K689" s="722" t="s">
        <v>633</v>
      </c>
      <c r="L689" s="315"/>
      <c r="M689" s="752" t="s">
        <v>838</v>
      </c>
      <c r="N689" s="268"/>
      <c r="O689" s="805">
        <v>43172</v>
      </c>
      <c r="P689" s="805">
        <v>43264</v>
      </c>
      <c r="Q689" s="314">
        <v>100</v>
      </c>
      <c r="R689" s="314">
        <v>100</v>
      </c>
      <c r="S689" s="268"/>
      <c r="T689" s="274"/>
      <c r="U689" s="274"/>
      <c r="V689" s="400">
        <v>200000000</v>
      </c>
      <c r="W689" s="364"/>
      <c r="X689" s="364"/>
      <c r="Y689" s="364"/>
      <c r="Z689" s="274"/>
      <c r="AA689" s="422">
        <v>1</v>
      </c>
      <c r="AB689" s="364"/>
      <c r="AC689" s="364"/>
      <c r="AD689" s="364"/>
      <c r="AE689" s="274"/>
      <c r="AF689" s="274"/>
      <c r="AG689" s="274"/>
      <c r="AH689" s="274"/>
      <c r="AI689" s="274"/>
    </row>
    <row r="690" spans="1:35" s="342" customFormat="1" ht="30">
      <c r="A690" s="292"/>
      <c r="B690" s="723" t="s">
        <v>407</v>
      </c>
      <c r="C690" s="329"/>
      <c r="D690" s="329"/>
      <c r="E690" s="330"/>
      <c r="F690" s="268">
        <v>180000000</v>
      </c>
      <c r="G690" s="268">
        <v>180000000</v>
      </c>
      <c r="H690" s="268">
        <v>173580000</v>
      </c>
      <c r="I690" s="318">
        <f>H690/G690</f>
        <v>0.96433333333333338</v>
      </c>
      <c r="J690" s="346">
        <f>F690-H690</f>
        <v>6420000</v>
      </c>
      <c r="K690" s="722" t="s">
        <v>470</v>
      </c>
      <c r="L690" s="315"/>
      <c r="M690" s="481" t="s">
        <v>764</v>
      </c>
      <c r="N690" s="268">
        <v>90</v>
      </c>
      <c r="O690" s="805">
        <v>43182</v>
      </c>
      <c r="P690" s="805">
        <f>O690+N690-1</f>
        <v>43271</v>
      </c>
      <c r="Q690" s="314">
        <v>100</v>
      </c>
      <c r="R690" s="314">
        <v>100</v>
      </c>
      <c r="S690" s="475"/>
      <c r="T690" s="274"/>
      <c r="U690" s="274"/>
      <c r="V690" s="400">
        <v>180000000</v>
      </c>
      <c r="W690" s="364"/>
      <c r="X690" s="364"/>
      <c r="Y690" s="364"/>
      <c r="Z690" s="274"/>
      <c r="AA690" s="422">
        <v>1</v>
      </c>
      <c r="AB690" s="364"/>
      <c r="AC690" s="364"/>
      <c r="AD690" s="364"/>
      <c r="AE690" s="274"/>
      <c r="AF690" s="274"/>
      <c r="AG690" s="274"/>
      <c r="AH690" s="274"/>
      <c r="AI690" s="274"/>
    </row>
    <row r="691" spans="1:35" s="342" customFormat="1" ht="30">
      <c r="A691" s="292"/>
      <c r="B691" s="723" t="s">
        <v>408</v>
      </c>
      <c r="C691" s="329"/>
      <c r="D691" s="329"/>
      <c r="E691" s="330"/>
      <c r="F691" s="268">
        <v>200000000</v>
      </c>
      <c r="G691" s="268">
        <v>200000000</v>
      </c>
      <c r="H691" s="268">
        <v>198600000</v>
      </c>
      <c r="I691" s="318">
        <f>H691/G691</f>
        <v>0.99299999999999999</v>
      </c>
      <c r="J691" s="346">
        <f>F691-H691</f>
        <v>1400000</v>
      </c>
      <c r="K691" s="722" t="s">
        <v>650</v>
      </c>
      <c r="L691" s="315"/>
      <c r="M691" s="481" t="s">
        <v>765</v>
      </c>
      <c r="N691" s="268">
        <v>90</v>
      </c>
      <c r="O691" s="805">
        <v>43172</v>
      </c>
      <c r="P691" s="805">
        <f>O691+N691-1</f>
        <v>43261</v>
      </c>
      <c r="Q691" s="314">
        <v>100</v>
      </c>
      <c r="R691" s="314">
        <v>100</v>
      </c>
      <c r="S691" s="475"/>
      <c r="T691" s="274"/>
      <c r="U691" s="274"/>
      <c r="V691" s="400">
        <v>200000000</v>
      </c>
      <c r="W691" s="364"/>
      <c r="X691" s="364"/>
      <c r="Y691" s="364"/>
      <c r="Z691" s="274"/>
      <c r="AA691" s="422">
        <v>1</v>
      </c>
      <c r="AB691" s="364"/>
      <c r="AC691" s="364"/>
      <c r="AD691" s="364"/>
      <c r="AE691" s="274"/>
      <c r="AF691" s="274"/>
      <c r="AG691" s="274"/>
      <c r="AH691" s="274"/>
      <c r="AI691" s="274"/>
    </row>
    <row r="692" spans="1:35" ht="18" customHeight="1">
      <c r="A692" s="292"/>
      <c r="B692" s="1120" t="s">
        <v>434</v>
      </c>
      <c r="C692" s="1120"/>
      <c r="D692" s="1120"/>
      <c r="E692" s="1121"/>
      <c r="F692" s="268">
        <v>25000000</v>
      </c>
      <c r="G692" s="268">
        <v>25000000</v>
      </c>
      <c r="H692" s="268">
        <v>20000000</v>
      </c>
      <c r="I692" s="318">
        <f>H692/G692</f>
        <v>0.8</v>
      </c>
      <c r="J692" s="346">
        <f>F692-H692</f>
        <v>5000000</v>
      </c>
      <c r="K692" s="722" t="s">
        <v>652</v>
      </c>
      <c r="L692" s="315"/>
      <c r="M692" s="315"/>
      <c r="N692" s="268"/>
      <c r="O692" s="805">
        <v>43131</v>
      </c>
      <c r="P692" s="805">
        <v>43159</v>
      </c>
      <c r="Q692" s="314"/>
      <c r="R692" s="314"/>
      <c r="S692" s="268"/>
      <c r="V692" s="364"/>
      <c r="W692" s="400">
        <v>25000000</v>
      </c>
      <c r="X692" s="364"/>
      <c r="Y692" s="364"/>
      <c r="AA692" s="327"/>
      <c r="AB692" s="400">
        <v>1</v>
      </c>
      <c r="AC692" s="364"/>
      <c r="AD692" s="364"/>
    </row>
    <row r="693" spans="1:35" ht="35.25" customHeight="1">
      <c r="A693" s="292"/>
      <c r="B693" s="1120" t="s">
        <v>433</v>
      </c>
      <c r="C693" s="1120"/>
      <c r="D693" s="1120"/>
      <c r="E693" s="1121"/>
      <c r="F693" s="269">
        <v>20000000</v>
      </c>
      <c r="G693" s="269">
        <v>20000000</v>
      </c>
      <c r="H693" s="269">
        <v>20000000</v>
      </c>
      <c r="I693" s="318">
        <f>H693/G693</f>
        <v>1</v>
      </c>
      <c r="J693" s="346">
        <f>F693-H693</f>
        <v>0</v>
      </c>
      <c r="K693" s="755" t="s">
        <v>839</v>
      </c>
      <c r="L693" s="273"/>
      <c r="M693" s="752" t="s">
        <v>840</v>
      </c>
      <c r="N693" s="269"/>
      <c r="O693" s="800">
        <v>43172</v>
      </c>
      <c r="P693" s="800">
        <v>43261</v>
      </c>
      <c r="Q693" s="293"/>
      <c r="R693" s="293"/>
      <c r="S693" s="269"/>
      <c r="V693" s="364"/>
      <c r="W693" s="364"/>
      <c r="X693" s="396">
        <v>20000000</v>
      </c>
      <c r="Y693" s="364"/>
      <c r="AA693" s="327"/>
      <c r="AB693" s="364"/>
      <c r="AC693" s="396">
        <v>1</v>
      </c>
      <c r="AD693" s="364"/>
    </row>
    <row r="694" spans="1:35">
      <c r="A694" s="292"/>
      <c r="B694" s="311"/>
      <c r="C694" s="311"/>
      <c r="D694" s="311"/>
      <c r="E694" s="312"/>
      <c r="F694" s="269"/>
      <c r="G694" s="269"/>
      <c r="H694" s="269"/>
      <c r="I694" s="272"/>
      <c r="J694" s="269"/>
      <c r="K694" s="273"/>
      <c r="L694" s="273"/>
      <c r="M694" s="273"/>
      <c r="N694" s="269"/>
      <c r="O694" s="800"/>
      <c r="P694" s="800"/>
      <c r="Q694" s="293"/>
      <c r="R694" s="293"/>
      <c r="S694" s="269"/>
      <c r="V694" s="396"/>
      <c r="W694" s="364"/>
      <c r="X694" s="364"/>
      <c r="Y694" s="364"/>
      <c r="AA694" s="420"/>
      <c r="AB694" s="364"/>
      <c r="AC694" s="364"/>
      <c r="AD694" s="364"/>
    </row>
    <row r="695" spans="1:35">
      <c r="A695" s="360" t="s">
        <v>191</v>
      </c>
      <c r="B695" s="311"/>
      <c r="C695" s="311"/>
      <c r="D695" s="311"/>
      <c r="E695" s="312"/>
      <c r="F695" s="269"/>
      <c r="G695" s="269"/>
      <c r="H695" s="269"/>
      <c r="I695" s="272"/>
      <c r="J695" s="269"/>
      <c r="K695" s="273"/>
      <c r="L695" s="273"/>
      <c r="M695" s="273"/>
      <c r="N695" s="269"/>
      <c r="O695" s="800"/>
      <c r="P695" s="800"/>
      <c r="Q695" s="293"/>
      <c r="R695" s="293"/>
      <c r="S695" s="269"/>
      <c r="V695" s="396"/>
      <c r="W695" s="364"/>
      <c r="X695" s="364"/>
      <c r="Y695" s="364"/>
      <c r="AA695" s="420"/>
      <c r="AB695" s="364"/>
      <c r="AC695" s="364"/>
      <c r="AD695" s="364"/>
    </row>
    <row r="696" spans="1:35">
      <c r="A696" s="292"/>
      <c r="B696" s="311" t="s">
        <v>192</v>
      </c>
      <c r="C696" s="311"/>
      <c r="D696" s="311"/>
      <c r="E696" s="312"/>
      <c r="F696" s="361"/>
      <c r="G696" s="269"/>
      <c r="H696" s="269"/>
      <c r="I696" s="272"/>
      <c r="J696" s="269"/>
      <c r="K696" s="273"/>
      <c r="L696" s="273"/>
      <c r="M696" s="273"/>
      <c r="N696" s="269"/>
      <c r="O696" s="800"/>
      <c r="P696" s="800"/>
      <c r="Q696" s="293"/>
      <c r="R696" s="293"/>
      <c r="S696" s="269"/>
      <c r="V696" s="391"/>
      <c r="W696" s="364"/>
      <c r="X696" s="364"/>
      <c r="Y696" s="364"/>
      <c r="AA696" s="390"/>
      <c r="AB696" s="364"/>
      <c r="AC696" s="364"/>
      <c r="AD696" s="364"/>
    </row>
    <row r="697" spans="1:35">
      <c r="A697" s="292"/>
      <c r="B697" s="311" t="s">
        <v>190</v>
      </c>
      <c r="C697" s="311"/>
      <c r="D697" s="311"/>
      <c r="E697" s="312"/>
      <c r="F697" s="269">
        <v>50000000</v>
      </c>
      <c r="G697" s="269"/>
      <c r="H697" s="269"/>
      <c r="I697" s="272"/>
      <c r="J697" s="269"/>
      <c r="K697" s="273"/>
      <c r="L697" s="273"/>
      <c r="M697" s="273"/>
      <c r="N697" s="269"/>
      <c r="O697" s="800"/>
      <c r="P697" s="800"/>
      <c r="Q697" s="293"/>
      <c r="R697" s="293"/>
      <c r="S697" s="269"/>
      <c r="V697" s="364"/>
      <c r="W697" s="364"/>
      <c r="X697" s="396">
        <v>50000000</v>
      </c>
      <c r="Y697" s="364"/>
      <c r="AA697" s="327"/>
      <c r="AB697" s="364"/>
      <c r="AC697" s="396">
        <v>1</v>
      </c>
      <c r="AD697" s="364"/>
    </row>
    <row r="698" spans="1:35">
      <c r="A698" s="292"/>
      <c r="B698" s="311"/>
      <c r="C698" s="311"/>
      <c r="D698" s="311"/>
      <c r="E698" s="312"/>
      <c r="F698" s="269"/>
      <c r="G698" s="269"/>
      <c r="H698" s="269"/>
      <c r="I698" s="272"/>
      <c r="J698" s="269"/>
      <c r="K698" s="273"/>
      <c r="L698" s="273"/>
      <c r="M698" s="273"/>
      <c r="N698" s="269"/>
      <c r="O698" s="800"/>
      <c r="P698" s="800"/>
      <c r="Q698" s="293"/>
      <c r="R698" s="293"/>
      <c r="S698" s="269"/>
      <c r="V698" s="396"/>
      <c r="W698" s="364"/>
      <c r="X698" s="364"/>
      <c r="Y698" s="364"/>
      <c r="AA698" s="420"/>
      <c r="AB698" s="364"/>
      <c r="AC698" s="364"/>
      <c r="AD698" s="364"/>
    </row>
    <row r="699" spans="1:35">
      <c r="A699" s="724" t="s">
        <v>387</v>
      </c>
      <c r="B699" s="311"/>
      <c r="C699" s="311"/>
      <c r="D699" s="311"/>
      <c r="E699" s="312"/>
      <c r="F699" s="269"/>
      <c r="G699" s="269"/>
      <c r="H699" s="269"/>
      <c r="I699" s="272"/>
      <c r="J699" s="269"/>
      <c r="K699" s="273"/>
      <c r="L699" s="273"/>
      <c r="M699" s="273"/>
      <c r="N699" s="269"/>
      <c r="O699" s="800"/>
      <c r="P699" s="800"/>
      <c r="Q699" s="293"/>
      <c r="R699" s="293"/>
      <c r="S699" s="269"/>
      <c r="V699" s="396"/>
      <c r="W699" s="364"/>
      <c r="X699" s="364"/>
      <c r="Y699" s="364"/>
      <c r="AA699" s="420"/>
      <c r="AB699" s="364"/>
      <c r="AC699" s="364"/>
      <c r="AD699" s="364"/>
    </row>
    <row r="700" spans="1:35">
      <c r="A700" s="292"/>
      <c r="B700" s="311" t="s">
        <v>384</v>
      </c>
      <c r="C700" s="311"/>
      <c r="D700" s="311"/>
      <c r="E700" s="312"/>
      <c r="F700" s="269"/>
      <c r="G700" s="269"/>
      <c r="H700" s="269"/>
      <c r="I700" s="272"/>
      <c r="J700" s="269"/>
      <c r="K700" s="273"/>
      <c r="L700" s="273"/>
      <c r="M700" s="273"/>
      <c r="N700" s="269"/>
      <c r="O700" s="800"/>
      <c r="P700" s="800"/>
      <c r="Q700" s="293"/>
      <c r="R700" s="293"/>
      <c r="S700" s="269"/>
      <c r="V700" s="396"/>
      <c r="W700" s="364"/>
      <c r="X700" s="364"/>
      <c r="Y700" s="364"/>
      <c r="AA700" s="420"/>
      <c r="AB700" s="364"/>
      <c r="AC700" s="364"/>
      <c r="AD700" s="364"/>
    </row>
    <row r="701" spans="1:35" s="291" customFormat="1" ht="33.75" customHeight="1">
      <c r="A701" s="758"/>
      <c r="B701" s="1136" t="s">
        <v>388</v>
      </c>
      <c r="C701" s="1136"/>
      <c r="D701" s="1136"/>
      <c r="E701" s="1137"/>
      <c r="F701" s="765">
        <v>124650000</v>
      </c>
      <c r="G701" s="765"/>
      <c r="H701" s="765"/>
      <c r="I701" s="762"/>
      <c r="J701" s="765"/>
      <c r="K701" s="766"/>
      <c r="L701" s="766"/>
      <c r="M701" s="766"/>
      <c r="N701" s="765"/>
      <c r="O701" s="822"/>
      <c r="P701" s="822"/>
      <c r="Q701" s="767"/>
      <c r="R701" s="767"/>
      <c r="S701" s="765" t="s">
        <v>837</v>
      </c>
      <c r="V701" s="396">
        <v>124650000</v>
      </c>
      <c r="W701" s="394"/>
      <c r="X701" s="394"/>
      <c r="Y701" s="394"/>
      <c r="AA701" s="420">
        <v>1</v>
      </c>
      <c r="AB701" s="394"/>
      <c r="AC701" s="394"/>
      <c r="AD701" s="394"/>
    </row>
    <row r="702" spans="1:35" s="291" customFormat="1" ht="33.75" customHeight="1">
      <c r="A702" s="758"/>
      <c r="B702" s="1136" t="s">
        <v>389</v>
      </c>
      <c r="C702" s="1136"/>
      <c r="D702" s="1136"/>
      <c r="E702" s="1137"/>
      <c r="F702" s="765">
        <v>40000000</v>
      </c>
      <c r="G702" s="765"/>
      <c r="H702" s="765"/>
      <c r="I702" s="762"/>
      <c r="J702" s="765"/>
      <c r="K702" s="766"/>
      <c r="L702" s="766"/>
      <c r="M702" s="766"/>
      <c r="N702" s="765"/>
      <c r="O702" s="822"/>
      <c r="P702" s="822"/>
      <c r="Q702" s="767"/>
      <c r="R702" s="767"/>
      <c r="S702" s="765" t="s">
        <v>837</v>
      </c>
      <c r="V702" s="396">
        <v>40000000</v>
      </c>
      <c r="W702" s="394"/>
      <c r="X702" s="394"/>
      <c r="Y702" s="394"/>
      <c r="AA702" s="420">
        <v>1</v>
      </c>
      <c r="AB702" s="394"/>
      <c r="AC702" s="394"/>
      <c r="AD702" s="394"/>
    </row>
    <row r="703" spans="1:35">
      <c r="A703" s="292"/>
      <c r="B703" s="311"/>
      <c r="C703" s="311"/>
      <c r="D703" s="311"/>
      <c r="E703" s="312"/>
      <c r="F703" s="269"/>
      <c r="G703" s="269"/>
      <c r="H703" s="269"/>
      <c r="I703" s="272"/>
      <c r="J703" s="269"/>
      <c r="K703" s="273"/>
      <c r="L703" s="273"/>
      <c r="M703" s="273"/>
      <c r="N703" s="269"/>
      <c r="O703" s="800"/>
      <c r="P703" s="800"/>
      <c r="Q703" s="293"/>
      <c r="R703" s="293"/>
      <c r="S703" s="269"/>
      <c r="V703" s="396"/>
      <c r="W703" s="364"/>
      <c r="X703" s="364"/>
      <c r="Y703" s="364"/>
      <c r="AA703" s="420"/>
      <c r="AB703" s="364"/>
      <c r="AC703" s="364"/>
      <c r="AD703" s="364"/>
    </row>
    <row r="704" spans="1:35">
      <c r="A704" s="725" t="s">
        <v>249</v>
      </c>
      <c r="B704" s="278"/>
      <c r="C704" s="278"/>
      <c r="D704" s="278"/>
      <c r="E704" s="279"/>
      <c r="F704" s="233"/>
      <c r="G704" s="269"/>
      <c r="H704" s="269"/>
      <c r="I704" s="272"/>
      <c r="J704" s="269"/>
      <c r="K704" s="273"/>
      <c r="L704" s="273"/>
      <c r="M704" s="273"/>
      <c r="N704" s="269"/>
      <c r="O704" s="800"/>
      <c r="P704" s="800"/>
      <c r="Q704" s="293"/>
      <c r="R704" s="293"/>
      <c r="S704" s="269"/>
      <c r="V704" s="391"/>
      <c r="W704" s="364"/>
      <c r="X704" s="364"/>
      <c r="Y704" s="364"/>
      <c r="AA704" s="390"/>
      <c r="AB704" s="364"/>
      <c r="AC704" s="364"/>
      <c r="AD704" s="364"/>
    </row>
    <row r="705" spans="1:30">
      <c r="A705" s="277"/>
      <c r="B705" s="278" t="s">
        <v>384</v>
      </c>
      <c r="C705" s="278"/>
      <c r="D705" s="278"/>
      <c r="E705" s="279"/>
      <c r="F705" s="233"/>
      <c r="G705" s="269"/>
      <c r="H705" s="269"/>
      <c r="I705" s="272"/>
      <c r="J705" s="269"/>
      <c r="K705" s="273"/>
      <c r="L705" s="273"/>
      <c r="M705" s="273"/>
      <c r="N705" s="269"/>
      <c r="O705" s="800"/>
      <c r="P705" s="800"/>
      <c r="Q705" s="293"/>
      <c r="R705" s="293"/>
      <c r="S705" s="269"/>
      <c r="V705" s="391"/>
      <c r="W705" s="364"/>
      <c r="X705" s="364"/>
      <c r="Y705" s="364"/>
      <c r="AA705" s="390"/>
      <c r="AB705" s="364"/>
      <c r="AC705" s="364"/>
      <c r="AD705" s="364"/>
    </row>
    <row r="706" spans="1:30" s="291" customFormat="1" ht="30">
      <c r="A706" s="292"/>
      <c r="B706" s="721" t="s">
        <v>386</v>
      </c>
      <c r="C706" s="741"/>
      <c r="D706" s="741"/>
      <c r="E706" s="742"/>
      <c r="F706" s="269">
        <v>200000000</v>
      </c>
      <c r="G706" s="269">
        <v>200000000</v>
      </c>
      <c r="H706" s="269">
        <v>195860000</v>
      </c>
      <c r="I706" s="318">
        <f>H706/G706</f>
        <v>0.97929999999999995</v>
      </c>
      <c r="J706" s="346">
        <f>F706-H706</f>
        <v>4140000</v>
      </c>
      <c r="K706" s="755" t="s">
        <v>850</v>
      </c>
      <c r="L706" s="273"/>
      <c r="M706" s="752" t="s">
        <v>851</v>
      </c>
      <c r="N706" s="269"/>
      <c r="O706" s="800">
        <v>43217</v>
      </c>
      <c r="P706" s="800">
        <v>43306</v>
      </c>
      <c r="Q706" s="293">
        <v>80</v>
      </c>
      <c r="R706" s="293">
        <v>90</v>
      </c>
      <c r="S706" s="269"/>
      <c r="V706" s="396">
        <v>200000000</v>
      </c>
      <c r="W706" s="394"/>
      <c r="X706" s="394"/>
      <c r="Y706" s="394"/>
      <c r="AA706" s="420">
        <v>1</v>
      </c>
      <c r="AB706" s="394"/>
      <c r="AC706" s="394"/>
      <c r="AD706" s="394"/>
    </row>
    <row r="707" spans="1:30">
      <c r="A707" s="292"/>
      <c r="B707" s="311"/>
      <c r="C707" s="311"/>
      <c r="D707" s="311"/>
      <c r="E707" s="312"/>
      <c r="F707" s="269"/>
      <c r="G707" s="269"/>
      <c r="H707" s="269"/>
      <c r="I707" s="272"/>
      <c r="J707" s="269"/>
      <c r="K707" s="273"/>
      <c r="L707" s="273"/>
      <c r="M707" s="273"/>
      <c r="N707" s="269"/>
      <c r="O707" s="800"/>
      <c r="P707" s="800"/>
      <c r="Q707" s="293"/>
      <c r="R707" s="293"/>
      <c r="S707" s="269"/>
      <c r="V707" s="396"/>
      <c r="W707" s="364"/>
      <c r="X707" s="364"/>
      <c r="Y707" s="364"/>
      <c r="AA707" s="420"/>
      <c r="AB707" s="364"/>
      <c r="AC707" s="364"/>
      <c r="AD707" s="364"/>
    </row>
    <row r="708" spans="1:30">
      <c r="A708" s="725" t="s">
        <v>250</v>
      </c>
      <c r="B708" s="278"/>
      <c r="C708" s="278"/>
      <c r="D708" s="278"/>
      <c r="E708" s="279"/>
      <c r="F708" s="233"/>
      <c r="G708" s="269"/>
      <c r="H708" s="269"/>
      <c r="I708" s="272"/>
      <c r="J708" s="269"/>
      <c r="K708" s="273"/>
      <c r="L708" s="273"/>
      <c r="M708" s="273"/>
      <c r="N708" s="269"/>
      <c r="O708" s="800"/>
      <c r="P708" s="800"/>
      <c r="Q708" s="293"/>
      <c r="R708" s="293"/>
      <c r="S708" s="269"/>
      <c r="V708" s="391"/>
      <c r="W708" s="364"/>
      <c r="X708" s="364"/>
      <c r="Y708" s="364"/>
      <c r="AA708" s="390"/>
      <c r="AB708" s="364"/>
      <c r="AC708" s="364"/>
      <c r="AD708" s="364"/>
    </row>
    <row r="709" spans="1:30">
      <c r="A709" s="277"/>
      <c r="B709" s="278" t="s">
        <v>384</v>
      </c>
      <c r="C709" s="278"/>
      <c r="D709" s="278"/>
      <c r="E709" s="279"/>
      <c r="F709" s="233"/>
      <c r="G709" s="269"/>
      <c r="H709" s="269"/>
      <c r="I709" s="272"/>
      <c r="J709" s="269"/>
      <c r="K709" s="273"/>
      <c r="L709" s="273"/>
      <c r="M709" s="273"/>
      <c r="N709" s="269"/>
      <c r="O709" s="800"/>
      <c r="P709" s="800"/>
      <c r="Q709" s="293"/>
      <c r="R709" s="293"/>
      <c r="S709" s="269"/>
      <c r="V709" s="391"/>
      <c r="W709" s="364"/>
      <c r="X709" s="364"/>
      <c r="Y709" s="364"/>
      <c r="AA709" s="390"/>
      <c r="AB709" s="364"/>
      <c r="AC709" s="364"/>
      <c r="AD709" s="364"/>
    </row>
    <row r="710" spans="1:30" s="291" customFormat="1" ht="30" customHeight="1">
      <c r="A710" s="758"/>
      <c r="B710" s="1136" t="s">
        <v>385</v>
      </c>
      <c r="C710" s="1136"/>
      <c r="D710" s="1136"/>
      <c r="E710" s="1137"/>
      <c r="F710" s="765">
        <v>6650000</v>
      </c>
      <c r="G710" s="765"/>
      <c r="H710" s="765"/>
      <c r="I710" s="762"/>
      <c r="J710" s="765"/>
      <c r="K710" s="766"/>
      <c r="L710" s="766"/>
      <c r="M710" s="766"/>
      <c r="N710" s="765"/>
      <c r="O710" s="822"/>
      <c r="P710" s="822"/>
      <c r="Q710" s="767"/>
      <c r="R710" s="767"/>
      <c r="S710" s="765" t="s">
        <v>848</v>
      </c>
      <c r="V710" s="396">
        <v>6650000</v>
      </c>
      <c r="W710" s="394"/>
      <c r="X710" s="394"/>
      <c r="Y710" s="394"/>
      <c r="AA710" s="420">
        <v>1</v>
      </c>
      <c r="AB710" s="394"/>
      <c r="AC710" s="394"/>
      <c r="AD710" s="394"/>
    </row>
    <row r="711" spans="1:30" s="291" customFormat="1" ht="30" customHeight="1">
      <c r="A711" s="292"/>
      <c r="B711" s="1133" t="s">
        <v>768</v>
      </c>
      <c r="C711" s="1120"/>
      <c r="D711" s="1120"/>
      <c r="E711" s="1121"/>
      <c r="F711" s="269">
        <v>100000000</v>
      </c>
      <c r="G711" s="269">
        <v>100000000</v>
      </c>
      <c r="H711" s="269">
        <v>94272000</v>
      </c>
      <c r="I711" s="318">
        <f t="shared" ref="I711:I712" si="6">H711/G711</f>
        <v>0.94272</v>
      </c>
      <c r="J711" s="346">
        <f t="shared" ref="J711:J712" si="7">F711-H711</f>
        <v>5728000</v>
      </c>
      <c r="K711" s="726" t="s">
        <v>624</v>
      </c>
      <c r="L711" s="273"/>
      <c r="M711" s="508" t="s">
        <v>770</v>
      </c>
      <c r="N711" s="269"/>
      <c r="O711" s="800">
        <v>43158</v>
      </c>
      <c r="P711" s="800">
        <v>43232</v>
      </c>
      <c r="Q711" s="293">
        <v>100</v>
      </c>
      <c r="R711" s="293">
        <v>100</v>
      </c>
      <c r="S711" s="269"/>
      <c r="V711" s="396">
        <v>100000000</v>
      </c>
      <c r="W711" s="394"/>
      <c r="X711" s="394"/>
      <c r="Y711" s="394"/>
      <c r="AA711" s="420">
        <v>1</v>
      </c>
      <c r="AB711" s="394"/>
      <c r="AC711" s="394"/>
      <c r="AD711" s="394"/>
    </row>
    <row r="712" spans="1:30" s="291" customFormat="1" ht="30" customHeight="1">
      <c r="A712" s="292"/>
      <c r="B712" s="1133" t="s">
        <v>769</v>
      </c>
      <c r="C712" s="1120"/>
      <c r="D712" s="1120"/>
      <c r="E712" s="1121"/>
      <c r="F712" s="269">
        <v>100000000</v>
      </c>
      <c r="G712" s="269">
        <v>100000000</v>
      </c>
      <c r="H712" s="269">
        <v>97935000</v>
      </c>
      <c r="I712" s="318">
        <f t="shared" si="6"/>
        <v>0.97935000000000005</v>
      </c>
      <c r="J712" s="346">
        <f t="shared" si="7"/>
        <v>2065000</v>
      </c>
      <c r="K712" s="726" t="s">
        <v>675</v>
      </c>
      <c r="L712" s="273"/>
      <c r="M712" s="508" t="s">
        <v>771</v>
      </c>
      <c r="N712" s="269"/>
      <c r="O712" s="800">
        <v>43179</v>
      </c>
      <c r="P712" s="823">
        <v>43253</v>
      </c>
      <c r="Q712" s="293">
        <v>100</v>
      </c>
      <c r="R712" s="293">
        <v>100</v>
      </c>
      <c r="S712" s="269"/>
      <c r="V712" s="396">
        <v>100000000</v>
      </c>
      <c r="W712" s="394"/>
      <c r="X712" s="394"/>
      <c r="Y712" s="394"/>
      <c r="AA712" s="420">
        <v>1</v>
      </c>
      <c r="AB712" s="394"/>
      <c r="AC712" s="394"/>
      <c r="AD712" s="394"/>
    </row>
    <row r="713" spans="1:30">
      <c r="A713" s="292"/>
      <c r="B713" s="311"/>
      <c r="C713" s="311"/>
      <c r="D713" s="311"/>
      <c r="E713" s="312"/>
      <c r="F713" s="269"/>
      <c r="G713" s="269"/>
      <c r="H713" s="269"/>
      <c r="I713" s="272"/>
      <c r="J713" s="269"/>
      <c r="K713" s="273"/>
      <c r="L713" s="273"/>
      <c r="M713" s="273"/>
      <c r="N713" s="269"/>
      <c r="O713" s="800"/>
      <c r="P713" s="800"/>
      <c r="Q713" s="293"/>
      <c r="R713" s="293"/>
      <c r="S713" s="269"/>
      <c r="V713" s="396"/>
      <c r="W713" s="364"/>
      <c r="X713" s="364"/>
      <c r="Y713" s="364"/>
      <c r="AA713" s="420"/>
      <c r="AB713" s="364"/>
      <c r="AC713" s="364"/>
      <c r="AD713" s="364"/>
    </row>
    <row r="714" spans="1:30" s="443" customFormat="1">
      <c r="A714" s="446" t="s">
        <v>34</v>
      </c>
      <c r="B714" s="447"/>
      <c r="C714" s="447"/>
      <c r="D714" s="447"/>
      <c r="E714" s="448"/>
      <c r="F714" s="449"/>
      <c r="G714" s="449"/>
      <c r="H714" s="449"/>
      <c r="I714" s="450"/>
      <c r="J714" s="449"/>
      <c r="K714" s="488"/>
      <c r="L714" s="488"/>
      <c r="M714" s="488"/>
      <c r="N714" s="449"/>
      <c r="O714" s="804"/>
      <c r="P714" s="804"/>
      <c r="Q714" s="451"/>
      <c r="R714" s="451"/>
      <c r="S714" s="449"/>
      <c r="V714" s="444"/>
      <c r="W714" s="445"/>
      <c r="X714" s="445"/>
      <c r="Y714" s="445"/>
      <c r="AA714" s="444"/>
      <c r="AB714" s="445"/>
      <c r="AC714" s="445"/>
      <c r="AD714" s="445"/>
    </row>
    <row r="715" spans="1:30">
      <c r="A715" s="277" t="s">
        <v>2</v>
      </c>
      <c r="B715" s="278"/>
      <c r="C715" s="278"/>
      <c r="D715" s="278"/>
      <c r="E715" s="279"/>
      <c r="F715" s="233"/>
      <c r="G715" s="233"/>
      <c r="H715" s="233"/>
      <c r="I715" s="294"/>
      <c r="J715" s="233"/>
      <c r="K715" s="365"/>
      <c r="L715" s="365"/>
      <c r="M715" s="365"/>
      <c r="N715" s="233"/>
      <c r="O715" s="796"/>
      <c r="P715" s="796"/>
      <c r="Q715" s="295"/>
      <c r="R715" s="295"/>
      <c r="S715" s="233"/>
      <c r="V715" s="391"/>
      <c r="W715" s="364"/>
      <c r="X715" s="364"/>
      <c r="Y715" s="364"/>
      <c r="AA715" s="390"/>
      <c r="AB715" s="364"/>
      <c r="AC715" s="364"/>
      <c r="AD715" s="364"/>
    </row>
    <row r="716" spans="1:30" s="291" customFormat="1" ht="30">
      <c r="A716" s="292"/>
      <c r="B716" s="842" t="s">
        <v>36</v>
      </c>
      <c r="C716" s="842"/>
      <c r="D716" s="842"/>
      <c r="E716" s="843"/>
      <c r="F716" s="269">
        <v>118500000</v>
      </c>
      <c r="G716" s="269">
        <v>118500000</v>
      </c>
      <c r="H716" s="269">
        <v>117660000</v>
      </c>
      <c r="I716" s="272"/>
      <c r="J716" s="269"/>
      <c r="K716" s="885" t="s">
        <v>938</v>
      </c>
      <c r="L716" s="273"/>
      <c r="M716" s="885" t="s">
        <v>939</v>
      </c>
      <c r="N716" s="269">
        <v>60</v>
      </c>
      <c r="O716" s="800">
        <v>43153</v>
      </c>
      <c r="P716" s="800">
        <f>O716+N716-1</f>
        <v>43212</v>
      </c>
      <c r="Q716" s="293"/>
      <c r="R716" s="293"/>
      <c r="S716" s="269"/>
      <c r="V716" s="394"/>
      <c r="W716" s="394"/>
      <c r="X716" s="394"/>
      <c r="Y716" s="396">
        <v>118500000</v>
      </c>
      <c r="AA716" s="418"/>
      <c r="AB716" s="394"/>
      <c r="AC716" s="394"/>
      <c r="AD716" s="396">
        <v>1</v>
      </c>
    </row>
    <row r="717" spans="1:30">
      <c r="A717" s="277"/>
      <c r="B717" s="278"/>
      <c r="C717" s="278"/>
      <c r="D717" s="278"/>
      <c r="E717" s="279"/>
      <c r="F717" s="280"/>
      <c r="G717" s="280"/>
      <c r="H717" s="280"/>
      <c r="I717" s="294"/>
      <c r="J717" s="280"/>
      <c r="K717" s="380"/>
      <c r="L717" s="380"/>
      <c r="M717" s="380"/>
      <c r="N717" s="280"/>
      <c r="O717" s="797"/>
      <c r="P717" s="797"/>
      <c r="Q717" s="310"/>
      <c r="R717" s="310"/>
      <c r="S717" s="280"/>
      <c r="V717" s="392"/>
      <c r="W717" s="364"/>
      <c r="X717" s="364"/>
      <c r="Y717" s="364"/>
      <c r="AA717" s="419"/>
      <c r="AB717" s="364"/>
      <c r="AC717" s="364"/>
      <c r="AD717" s="364"/>
    </row>
    <row r="718" spans="1:30" s="443" customFormat="1">
      <c r="A718" s="446" t="s">
        <v>14</v>
      </c>
      <c r="B718" s="447"/>
      <c r="C718" s="447"/>
      <c r="D718" s="447"/>
      <c r="E718" s="448"/>
      <c r="F718" s="449"/>
      <c r="G718" s="449"/>
      <c r="H718" s="449"/>
      <c r="I718" s="450"/>
      <c r="J718" s="449"/>
      <c r="K718" s="488"/>
      <c r="L718" s="488"/>
      <c r="M718" s="488"/>
      <c r="N718" s="449"/>
      <c r="O718" s="804"/>
      <c r="P718" s="804"/>
      <c r="Q718" s="451"/>
      <c r="R718" s="451"/>
      <c r="S718" s="449"/>
      <c r="V718" s="444"/>
      <c r="W718" s="445"/>
      <c r="X718" s="445"/>
      <c r="Y718" s="445"/>
      <c r="AA718" s="444"/>
      <c r="AB718" s="445"/>
      <c r="AC718" s="445"/>
      <c r="AD718" s="445"/>
    </row>
    <row r="719" spans="1:30">
      <c r="A719" s="282" t="s">
        <v>2</v>
      </c>
      <c r="B719" s="283"/>
      <c r="C719" s="283"/>
      <c r="D719" s="283"/>
      <c r="E719" s="284"/>
      <c r="F719" s="285"/>
      <c r="G719" s="285"/>
      <c r="H719" s="285"/>
      <c r="I719" s="286"/>
      <c r="J719" s="285"/>
      <c r="K719" s="483"/>
      <c r="L719" s="483"/>
      <c r="M719" s="483"/>
      <c r="N719" s="285"/>
      <c r="O719" s="798"/>
      <c r="P719" s="798"/>
      <c r="Q719" s="287"/>
      <c r="R719" s="287"/>
      <c r="S719" s="285"/>
      <c r="V719" s="393"/>
      <c r="W719" s="364"/>
      <c r="X719" s="364"/>
      <c r="Y719" s="364"/>
      <c r="AA719" s="390"/>
      <c r="AB719" s="364"/>
      <c r="AC719" s="364"/>
      <c r="AD719" s="364"/>
    </row>
    <row r="720" spans="1:30">
      <c r="A720" s="282"/>
      <c r="B720" s="283" t="s">
        <v>36</v>
      </c>
      <c r="C720" s="283"/>
      <c r="D720" s="283"/>
      <c r="E720" s="284"/>
      <c r="F720" s="285">
        <v>88500000</v>
      </c>
      <c r="G720" s="285"/>
      <c r="H720" s="285"/>
      <c r="I720" s="286"/>
      <c r="J720" s="285"/>
      <c r="K720" s="483"/>
      <c r="L720" s="483"/>
      <c r="M720" s="483"/>
      <c r="N720" s="285"/>
      <c r="O720" s="798"/>
      <c r="P720" s="798"/>
      <c r="Q720" s="287"/>
      <c r="R720" s="287"/>
      <c r="S720" s="362"/>
      <c r="V720" s="364"/>
      <c r="W720" s="364"/>
      <c r="X720" s="364"/>
      <c r="Y720" s="393">
        <v>88500000</v>
      </c>
      <c r="AA720" s="327"/>
      <c r="AB720" s="364"/>
      <c r="AC720" s="364"/>
      <c r="AD720" s="393">
        <v>1</v>
      </c>
    </row>
    <row r="721" spans="1:35" s="291" customFormat="1" ht="30">
      <c r="A721" s="288"/>
      <c r="B721" s="886" t="s">
        <v>940</v>
      </c>
      <c r="C721" s="337"/>
      <c r="D721" s="337"/>
      <c r="E721" s="338"/>
      <c r="F721" s="289"/>
      <c r="G721" s="887">
        <v>38500000</v>
      </c>
      <c r="H721" s="887">
        <v>29040000</v>
      </c>
      <c r="I721" s="888"/>
      <c r="J721" s="887"/>
      <c r="K721" s="889" t="s">
        <v>942</v>
      </c>
      <c r="L721" s="887"/>
      <c r="M721" s="892" t="s">
        <v>943</v>
      </c>
      <c r="N721" s="887"/>
      <c r="O721" s="890">
        <v>43175</v>
      </c>
      <c r="P721" s="890">
        <v>43204</v>
      </c>
      <c r="Q721" s="891"/>
      <c r="R721" s="891"/>
      <c r="S721" s="892"/>
      <c r="V721" s="394"/>
      <c r="W721" s="394"/>
      <c r="X721" s="394"/>
      <c r="Y721" s="395"/>
      <c r="AA721" s="418"/>
      <c r="AB721" s="394"/>
      <c r="AC721" s="394"/>
      <c r="AD721" s="395"/>
    </row>
    <row r="722" spans="1:35" s="291" customFormat="1" ht="30">
      <c r="A722" s="288"/>
      <c r="B722" s="886" t="s">
        <v>941</v>
      </c>
      <c r="C722" s="337"/>
      <c r="D722" s="337"/>
      <c r="E722" s="338"/>
      <c r="F722" s="289"/>
      <c r="G722" s="887">
        <v>50000000</v>
      </c>
      <c r="H722" s="887">
        <v>47883000</v>
      </c>
      <c r="I722" s="888"/>
      <c r="J722" s="887"/>
      <c r="K722" s="889" t="s">
        <v>944</v>
      </c>
      <c r="L722" s="887"/>
      <c r="M722" s="892" t="s">
        <v>945</v>
      </c>
      <c r="N722" s="887"/>
      <c r="O722" s="890">
        <v>43192</v>
      </c>
      <c r="P722" s="890">
        <v>43222</v>
      </c>
      <c r="Q722" s="891"/>
      <c r="R722" s="891"/>
      <c r="S722" s="892"/>
      <c r="V722" s="394"/>
      <c r="W722" s="394"/>
      <c r="X722" s="394"/>
      <c r="Y722" s="395"/>
      <c r="AA722" s="418"/>
      <c r="AB722" s="394"/>
      <c r="AC722" s="394"/>
      <c r="AD722" s="395"/>
    </row>
    <row r="723" spans="1:35">
      <c r="A723" s="282"/>
      <c r="B723" s="283"/>
      <c r="C723" s="283"/>
      <c r="D723" s="283"/>
      <c r="E723" s="284"/>
      <c r="F723" s="285"/>
      <c r="G723" s="285"/>
      <c r="H723" s="285"/>
      <c r="I723" s="286"/>
      <c r="J723" s="285"/>
      <c r="K723" s="483"/>
      <c r="L723" s="483"/>
      <c r="M723" s="483"/>
      <c r="N723" s="285"/>
      <c r="O723" s="798"/>
      <c r="P723" s="798"/>
      <c r="Q723" s="287"/>
      <c r="R723" s="287"/>
      <c r="S723" s="362"/>
      <c r="V723" s="364"/>
      <c r="W723" s="364"/>
      <c r="X723" s="364"/>
      <c r="Y723" s="393"/>
      <c r="AA723" s="327"/>
      <c r="AB723" s="364"/>
      <c r="AC723" s="364"/>
      <c r="AD723" s="393"/>
    </row>
    <row r="724" spans="1:35">
      <c r="A724" s="282"/>
      <c r="B724" s="283" t="s">
        <v>355</v>
      </c>
      <c r="C724" s="283"/>
      <c r="D724" s="283"/>
      <c r="E724" s="284"/>
      <c r="F724" s="285">
        <v>44000000</v>
      </c>
      <c r="G724" s="285"/>
      <c r="H724" s="285"/>
      <c r="I724" s="286"/>
      <c r="J724" s="285"/>
      <c r="K724" s="483"/>
      <c r="L724" s="483"/>
      <c r="M724" s="483"/>
      <c r="N724" s="285"/>
      <c r="O724" s="798"/>
      <c r="P724" s="798"/>
      <c r="Q724" s="287"/>
      <c r="R724" s="287"/>
      <c r="S724" s="285"/>
      <c r="V724" s="364"/>
      <c r="W724" s="364"/>
      <c r="X724" s="364"/>
      <c r="Y724" s="393">
        <v>44000000</v>
      </c>
      <c r="AA724" s="327"/>
      <c r="AB724" s="364"/>
      <c r="AC724" s="364"/>
      <c r="AD724" s="393">
        <v>1</v>
      </c>
    </row>
    <row r="725" spans="1:35">
      <c r="A725" s="282"/>
      <c r="B725" s="283"/>
      <c r="C725" s="883" t="s">
        <v>946</v>
      </c>
      <c r="D725" s="283"/>
      <c r="E725" s="284"/>
      <c r="F725" s="285"/>
      <c r="G725" s="285">
        <v>210000000</v>
      </c>
      <c r="H725" s="285"/>
      <c r="I725" s="286"/>
      <c r="J725" s="285"/>
      <c r="K725" s="483"/>
      <c r="L725" s="483"/>
      <c r="M725" s="483"/>
      <c r="N725" s="285"/>
      <c r="O725" s="798"/>
      <c r="P725" s="798"/>
      <c r="Q725" s="287"/>
      <c r="R725" s="287"/>
      <c r="S725" s="285"/>
      <c r="V725" s="364"/>
      <c r="W725" s="364"/>
      <c r="X725" s="364"/>
      <c r="Y725" s="393"/>
      <c r="AA725" s="327"/>
      <c r="AB725" s="364"/>
      <c r="AC725" s="364"/>
      <c r="AD725" s="393"/>
    </row>
    <row r="726" spans="1:35">
      <c r="A726" s="282"/>
      <c r="B726" s="283"/>
      <c r="C726" s="883" t="s">
        <v>947</v>
      </c>
      <c r="D726" s="283"/>
      <c r="E726" s="284"/>
      <c r="F726" s="285"/>
      <c r="G726" s="285">
        <v>23000000</v>
      </c>
      <c r="H726" s="285"/>
      <c r="I726" s="286"/>
      <c r="J726" s="285"/>
      <c r="K726" s="483"/>
      <c r="L726" s="483"/>
      <c r="M726" s="483"/>
      <c r="N726" s="285"/>
      <c r="O726" s="798"/>
      <c r="P726" s="798"/>
      <c r="Q726" s="287"/>
      <c r="R726" s="287"/>
      <c r="S726" s="285"/>
      <c r="V726" s="364"/>
      <c r="W726" s="364"/>
      <c r="X726" s="364"/>
      <c r="Y726" s="393"/>
      <c r="AA726" s="327"/>
      <c r="AB726" s="364"/>
      <c r="AC726" s="364"/>
      <c r="AD726" s="393"/>
    </row>
    <row r="727" spans="1:35">
      <c r="A727" s="282"/>
      <c r="B727" s="283"/>
      <c r="C727" s="283"/>
      <c r="D727" s="283"/>
      <c r="E727" s="284"/>
      <c r="F727" s="335"/>
      <c r="G727" s="335"/>
      <c r="H727" s="335"/>
      <c r="I727" s="286"/>
      <c r="J727" s="335"/>
      <c r="K727" s="362"/>
      <c r="L727" s="362"/>
      <c r="M727" s="362"/>
      <c r="N727" s="335"/>
      <c r="O727" s="811"/>
      <c r="P727" s="811"/>
      <c r="Q727" s="336"/>
      <c r="R727" s="336"/>
      <c r="S727" s="335"/>
      <c r="V727" s="364"/>
      <c r="W727" s="364"/>
      <c r="X727" s="364"/>
      <c r="Y727" s="406"/>
      <c r="AA727" s="327"/>
      <c r="AB727" s="364"/>
      <c r="AC727" s="364"/>
      <c r="AD727" s="406"/>
    </row>
    <row r="728" spans="1:35">
      <c r="A728" s="282" t="s">
        <v>194</v>
      </c>
      <c r="B728" s="283"/>
      <c r="C728" s="283"/>
      <c r="D728" s="283"/>
      <c r="E728" s="284"/>
      <c r="F728" s="335"/>
      <c r="G728" s="335"/>
      <c r="H728" s="335"/>
      <c r="I728" s="286"/>
      <c r="J728" s="335"/>
      <c r="K728" s="362"/>
      <c r="L728" s="362"/>
      <c r="M728" s="362"/>
      <c r="N728" s="335"/>
      <c r="O728" s="811"/>
      <c r="P728" s="811"/>
      <c r="Q728" s="336"/>
      <c r="R728" s="336"/>
      <c r="S728" s="335"/>
      <c r="V728" s="364"/>
      <c r="W728" s="364"/>
      <c r="X728" s="364"/>
      <c r="Y728" s="406"/>
      <c r="AA728" s="327"/>
      <c r="AB728" s="364"/>
      <c r="AC728" s="364"/>
      <c r="AD728" s="406"/>
    </row>
    <row r="729" spans="1:35" s="291" customFormat="1">
      <c r="A729" s="288"/>
      <c r="B729" s="337" t="s">
        <v>356</v>
      </c>
      <c r="C729" s="337"/>
      <c r="D729" s="337"/>
      <c r="E729" s="338"/>
      <c r="F729" s="270">
        <v>29600000</v>
      </c>
      <c r="G729" s="270"/>
      <c r="H729" s="270">
        <v>26400000</v>
      </c>
      <c r="I729" s="271"/>
      <c r="J729" s="270"/>
      <c r="K729" s="892" t="s">
        <v>948</v>
      </c>
      <c r="L729" s="892" t="s">
        <v>949</v>
      </c>
      <c r="M729" s="265"/>
      <c r="N729" s="270"/>
      <c r="O729" s="824">
        <v>43185</v>
      </c>
      <c r="P729" s="808">
        <v>43216</v>
      </c>
      <c r="Q729" s="339"/>
      <c r="R729" s="339"/>
      <c r="S729" s="270"/>
      <c r="V729" s="394"/>
      <c r="W729" s="394"/>
      <c r="X729" s="394"/>
      <c r="Y729" s="407">
        <v>29600000</v>
      </c>
      <c r="AA729" s="418"/>
      <c r="AB729" s="394"/>
      <c r="AC729" s="394"/>
      <c r="AD729" s="407">
        <v>1</v>
      </c>
    </row>
    <row r="730" spans="1:35" s="342" customFormat="1">
      <c r="A730" s="282"/>
      <c r="B730" s="283"/>
      <c r="C730" s="283"/>
      <c r="D730" s="283"/>
      <c r="E730" s="284"/>
      <c r="F730" s="335"/>
      <c r="G730" s="335"/>
      <c r="H730" s="335"/>
      <c r="I730" s="286"/>
      <c r="J730" s="335"/>
      <c r="K730" s="362"/>
      <c r="L730" s="362"/>
      <c r="M730" s="362"/>
      <c r="N730" s="335"/>
      <c r="O730" s="811"/>
      <c r="P730" s="811"/>
      <c r="Q730" s="336"/>
      <c r="R730" s="336"/>
      <c r="S730" s="335"/>
      <c r="T730" s="274"/>
      <c r="U730" s="274"/>
      <c r="V730" s="406"/>
      <c r="W730" s="364"/>
      <c r="X730" s="364"/>
      <c r="Y730" s="364"/>
      <c r="Z730" s="274"/>
      <c r="AA730" s="419"/>
      <c r="AB730" s="364"/>
      <c r="AC730" s="364"/>
      <c r="AD730" s="364"/>
      <c r="AE730" s="274"/>
      <c r="AF730" s="274"/>
      <c r="AG730" s="274"/>
      <c r="AH730" s="274"/>
      <c r="AI730" s="274"/>
    </row>
    <row r="731" spans="1:35" s="342" customFormat="1">
      <c r="A731" s="282" t="s">
        <v>15</v>
      </c>
      <c r="B731" s="283"/>
      <c r="C731" s="283"/>
      <c r="D731" s="283"/>
      <c r="E731" s="284"/>
      <c r="F731" s="335"/>
      <c r="G731" s="335"/>
      <c r="H731" s="335"/>
      <c r="I731" s="286"/>
      <c r="J731" s="335"/>
      <c r="K731" s="362"/>
      <c r="L731" s="362"/>
      <c r="M731" s="362"/>
      <c r="N731" s="335"/>
      <c r="O731" s="811"/>
      <c r="P731" s="811"/>
      <c r="Q731" s="336"/>
      <c r="R731" s="336"/>
      <c r="S731" s="335"/>
      <c r="T731" s="274"/>
      <c r="U731" s="274"/>
      <c r="V731" s="406"/>
      <c r="W731" s="364"/>
      <c r="X731" s="364"/>
      <c r="Y731" s="364"/>
      <c r="Z731" s="274"/>
      <c r="AA731" s="419"/>
      <c r="AB731" s="364"/>
      <c r="AC731" s="364"/>
      <c r="AD731" s="364"/>
      <c r="AE731" s="274"/>
      <c r="AF731" s="274"/>
      <c r="AG731" s="274"/>
      <c r="AH731" s="274"/>
      <c r="AI731" s="274"/>
    </row>
    <row r="732" spans="1:35" s="340" customFormat="1" ht="30">
      <c r="A732" s="288"/>
      <c r="B732" s="337" t="s">
        <v>649</v>
      </c>
      <c r="C732" s="337"/>
      <c r="D732" s="337"/>
      <c r="E732" s="338"/>
      <c r="F732" s="270">
        <v>43700000</v>
      </c>
      <c r="G732" s="270">
        <v>43700000</v>
      </c>
      <c r="H732" s="270">
        <v>38350000</v>
      </c>
      <c r="I732" s="271"/>
      <c r="J732" s="270"/>
      <c r="K732" s="265" t="s">
        <v>534</v>
      </c>
      <c r="L732" s="265"/>
      <c r="M732" s="892" t="s">
        <v>950</v>
      </c>
      <c r="N732" s="270">
        <v>60</v>
      </c>
      <c r="O732" s="808">
        <v>43180</v>
      </c>
      <c r="P732" s="808">
        <v>43239</v>
      </c>
      <c r="Q732" s="339">
        <v>15</v>
      </c>
      <c r="R732" s="339">
        <v>20</v>
      </c>
      <c r="S732" s="270"/>
      <c r="T732" s="291"/>
      <c r="U732" s="291"/>
      <c r="V732" s="407">
        <v>43700000</v>
      </c>
      <c r="W732" s="394"/>
      <c r="X732" s="394"/>
      <c r="Y732" s="394"/>
      <c r="Z732" s="291"/>
      <c r="AA732" s="422">
        <v>1</v>
      </c>
      <c r="AB732" s="394"/>
      <c r="AC732" s="394"/>
      <c r="AD732" s="394"/>
      <c r="AE732" s="291"/>
      <c r="AF732" s="291"/>
      <c r="AG732" s="291"/>
      <c r="AH732" s="291"/>
      <c r="AI732" s="291"/>
    </row>
    <row r="733" spans="1:35" s="342" customFormat="1" ht="10.5" customHeight="1">
      <c r="A733" s="282"/>
      <c r="B733" s="283"/>
      <c r="C733" s="283"/>
      <c r="D733" s="283"/>
      <c r="E733" s="284"/>
      <c r="F733" s="335"/>
      <c r="G733" s="335"/>
      <c r="H733" s="335"/>
      <c r="I733" s="286"/>
      <c r="J733" s="335"/>
      <c r="K733" s="362"/>
      <c r="L733" s="362"/>
      <c r="M733" s="362"/>
      <c r="N733" s="335"/>
      <c r="O733" s="811"/>
      <c r="P733" s="811"/>
      <c r="Q733" s="336"/>
      <c r="R733" s="336"/>
      <c r="S733" s="335"/>
      <c r="T733" s="274"/>
      <c r="U733" s="274"/>
      <c r="V733" s="406"/>
      <c r="W733" s="364"/>
      <c r="X733" s="364"/>
      <c r="Y733" s="364"/>
      <c r="Z733" s="274"/>
      <c r="AA733" s="419"/>
      <c r="AB733" s="364"/>
      <c r="AC733" s="364"/>
      <c r="AD733" s="364"/>
      <c r="AE733" s="274"/>
      <c r="AF733" s="274"/>
      <c r="AG733" s="274"/>
      <c r="AH733" s="274"/>
      <c r="AI733" s="274"/>
    </row>
    <row r="734" spans="1:35" s="342" customFormat="1">
      <c r="A734" s="711" t="s">
        <v>16</v>
      </c>
      <c r="B734" s="283"/>
      <c r="C734" s="283"/>
      <c r="D734" s="283"/>
      <c r="E734" s="284"/>
      <c r="F734" s="335"/>
      <c r="G734" s="335"/>
      <c r="H734" s="335"/>
      <c r="I734" s="286"/>
      <c r="J734" s="335"/>
      <c r="K734" s="362"/>
      <c r="L734" s="362"/>
      <c r="M734" s="362"/>
      <c r="N734" s="335"/>
      <c r="O734" s="811"/>
      <c r="P734" s="811"/>
      <c r="Q734" s="336"/>
      <c r="R734" s="336"/>
      <c r="S734" s="335"/>
      <c r="T734" s="274"/>
      <c r="U734" s="274"/>
      <c r="V734" s="406"/>
      <c r="W734" s="364"/>
      <c r="X734" s="364"/>
      <c r="Y734" s="364"/>
      <c r="Z734" s="274"/>
      <c r="AA734" s="419"/>
      <c r="AB734" s="364"/>
      <c r="AC734" s="364"/>
      <c r="AD734" s="364"/>
      <c r="AE734" s="274"/>
      <c r="AF734" s="274"/>
      <c r="AG734" s="274"/>
      <c r="AH734" s="274"/>
      <c r="AI734" s="274"/>
    </row>
    <row r="735" spans="1:35" s="342" customFormat="1">
      <c r="A735" s="282"/>
      <c r="B735" s="283" t="s">
        <v>196</v>
      </c>
      <c r="C735" s="283"/>
      <c r="D735" s="283"/>
      <c r="E735" s="284"/>
      <c r="F735" s="363"/>
      <c r="G735" s="335"/>
      <c r="H735" s="335"/>
      <c r="I735" s="286"/>
      <c r="J735" s="335"/>
      <c r="K735" s="362"/>
      <c r="L735" s="362"/>
      <c r="M735" s="362"/>
      <c r="N735" s="335"/>
      <c r="O735" s="811"/>
      <c r="P735" s="811"/>
      <c r="Q735" s="336"/>
      <c r="R735" s="336"/>
      <c r="S735" s="335"/>
      <c r="T735" s="274"/>
      <c r="U735" s="274"/>
      <c r="V735" s="410"/>
      <c r="W735" s="364"/>
      <c r="X735" s="364"/>
      <c r="Y735" s="364"/>
      <c r="Z735" s="274"/>
      <c r="AA735" s="425"/>
      <c r="AB735" s="364"/>
      <c r="AC735" s="364"/>
      <c r="AD735" s="364"/>
      <c r="AE735" s="274"/>
      <c r="AF735" s="274"/>
      <c r="AG735" s="274"/>
      <c r="AH735" s="274"/>
      <c r="AI735" s="274"/>
    </row>
    <row r="736" spans="1:35" s="340" customFormat="1" ht="30">
      <c r="A736" s="288"/>
      <c r="B736" s="337" t="s">
        <v>152</v>
      </c>
      <c r="C736" s="337"/>
      <c r="D736" s="337"/>
      <c r="E736" s="338"/>
      <c r="F736" s="270">
        <v>25000000</v>
      </c>
      <c r="G736" s="270">
        <v>20400000</v>
      </c>
      <c r="H736" s="270">
        <v>18990000</v>
      </c>
      <c r="I736" s="271"/>
      <c r="J736" s="270"/>
      <c r="K736" s="743" t="s">
        <v>647</v>
      </c>
      <c r="L736" s="265"/>
      <c r="M736" s="265"/>
      <c r="N736" s="270">
        <v>45</v>
      </c>
      <c r="O736" s="808">
        <v>43182</v>
      </c>
      <c r="P736" s="808">
        <v>43226</v>
      </c>
      <c r="Q736" s="339"/>
      <c r="R736" s="339"/>
      <c r="S736" s="270"/>
      <c r="T736" s="291"/>
      <c r="U736" s="291"/>
      <c r="V736" s="414"/>
      <c r="W736" s="407">
        <v>25000000</v>
      </c>
      <c r="X736" s="394"/>
      <c r="Y736" s="394"/>
      <c r="Z736" s="291"/>
      <c r="AA736" s="426"/>
      <c r="AB736" s="407">
        <v>1</v>
      </c>
      <c r="AC736" s="394"/>
      <c r="AD736" s="394"/>
      <c r="AE736" s="291"/>
      <c r="AF736" s="291"/>
      <c r="AG736" s="291"/>
      <c r="AH736" s="291"/>
      <c r="AI736" s="291"/>
    </row>
    <row r="737" spans="1:35" s="340" customFormat="1">
      <c r="A737" s="288"/>
      <c r="B737" s="337" t="s">
        <v>198</v>
      </c>
      <c r="C737" s="337"/>
      <c r="D737" s="337"/>
      <c r="E737" s="338"/>
      <c r="F737" s="270">
        <v>18000000</v>
      </c>
      <c r="G737" s="270"/>
      <c r="H737" s="270"/>
      <c r="I737" s="271"/>
      <c r="J737" s="270"/>
      <c r="K737" s="265"/>
      <c r="L737" s="265"/>
      <c r="M737" s="265"/>
      <c r="N737" s="270"/>
      <c r="O737" s="808"/>
      <c r="P737" s="808"/>
      <c r="Q737" s="339"/>
      <c r="R737" s="339"/>
      <c r="S737" s="270"/>
      <c r="T737" s="291"/>
      <c r="U737" s="291"/>
      <c r="V737" s="414"/>
      <c r="W737" s="394"/>
      <c r="X737" s="407">
        <v>18000000</v>
      </c>
      <c r="Y737" s="394"/>
      <c r="Z737" s="291"/>
      <c r="AA737" s="426"/>
      <c r="AB737" s="394"/>
      <c r="AC737" s="407">
        <v>1</v>
      </c>
      <c r="AD737" s="394"/>
      <c r="AE737" s="291"/>
      <c r="AF737" s="291"/>
      <c r="AG737" s="291"/>
      <c r="AH737" s="291"/>
      <c r="AI737" s="291"/>
    </row>
    <row r="738" spans="1:35" s="340" customFormat="1" ht="30">
      <c r="A738" s="288"/>
      <c r="B738" s="744" t="s">
        <v>197</v>
      </c>
      <c r="C738" s="337"/>
      <c r="D738" s="337"/>
      <c r="E738" s="338"/>
      <c r="F738" s="270">
        <v>81000000</v>
      </c>
      <c r="G738" s="893">
        <v>81000000</v>
      </c>
      <c r="H738" s="893">
        <v>76000000</v>
      </c>
      <c r="I738" s="888"/>
      <c r="J738" s="893"/>
      <c r="K738" s="892" t="s">
        <v>952</v>
      </c>
      <c r="L738" s="265"/>
      <c r="M738" s="892" t="s">
        <v>951</v>
      </c>
      <c r="N738" s="893">
        <v>90</v>
      </c>
      <c r="O738" s="894">
        <v>43217</v>
      </c>
      <c r="P738" s="894">
        <v>43276</v>
      </c>
      <c r="Q738" s="339">
        <v>100</v>
      </c>
      <c r="R738" s="339">
        <v>100</v>
      </c>
      <c r="S738" s="270"/>
      <c r="T738" s="291"/>
      <c r="U738" s="291"/>
      <c r="V738" s="407">
        <v>81000000</v>
      </c>
      <c r="W738" s="394"/>
      <c r="X738" s="394"/>
      <c r="Y738" s="394"/>
      <c r="Z738" s="291"/>
      <c r="AA738" s="422">
        <v>1</v>
      </c>
      <c r="AB738" s="394"/>
      <c r="AC738" s="394"/>
      <c r="AD738" s="394"/>
      <c r="AE738" s="291"/>
      <c r="AF738" s="291"/>
      <c r="AG738" s="291"/>
      <c r="AH738" s="291"/>
      <c r="AI738" s="291"/>
    </row>
    <row r="739" spans="1:35" s="340" customFormat="1">
      <c r="A739" s="288"/>
      <c r="B739" s="744" t="s">
        <v>357</v>
      </c>
      <c r="C739" s="337"/>
      <c r="D739" s="337"/>
      <c r="E739" s="338"/>
      <c r="F739" s="270">
        <v>147100000</v>
      </c>
      <c r="G739" s="270">
        <v>150000000</v>
      </c>
      <c r="H739" s="270">
        <v>136890000</v>
      </c>
      <c r="I739" s="271"/>
      <c r="J739" s="270"/>
      <c r="K739" s="743" t="s">
        <v>648</v>
      </c>
      <c r="L739" s="265"/>
      <c r="M739" s="265"/>
      <c r="N739" s="270">
        <v>90</v>
      </c>
      <c r="O739" s="808">
        <v>43180</v>
      </c>
      <c r="P739" s="808">
        <v>43269</v>
      </c>
      <c r="Q739" s="339">
        <v>100</v>
      </c>
      <c r="R739" s="339">
        <v>100</v>
      </c>
      <c r="S739" s="270"/>
      <c r="T739" s="291"/>
      <c r="U739" s="291"/>
      <c r="V739" s="407">
        <v>147100000</v>
      </c>
      <c r="W739" s="394"/>
      <c r="X739" s="394"/>
      <c r="Y739" s="394"/>
      <c r="Z739" s="291"/>
      <c r="AA739" s="422">
        <v>1</v>
      </c>
      <c r="AB739" s="394"/>
      <c r="AC739" s="394"/>
      <c r="AD739" s="394"/>
      <c r="AE739" s="291"/>
      <c r="AF739" s="291"/>
      <c r="AG739" s="291"/>
      <c r="AH739" s="291"/>
      <c r="AI739" s="291"/>
    </row>
    <row r="740" spans="1:35">
      <c r="A740" s="282"/>
      <c r="B740" s="283"/>
      <c r="C740" s="283" t="s">
        <v>183</v>
      </c>
      <c r="D740" s="283"/>
      <c r="E740" s="284"/>
      <c r="F740" s="335">
        <v>2900000</v>
      </c>
      <c r="G740" s="335"/>
      <c r="H740" s="335"/>
      <c r="I740" s="286"/>
      <c r="J740" s="335"/>
      <c r="K740" s="362"/>
      <c r="L740" s="362"/>
      <c r="M740" s="362"/>
      <c r="N740" s="335"/>
      <c r="O740" s="811"/>
      <c r="P740" s="811"/>
      <c r="Q740" s="336"/>
      <c r="R740" s="336"/>
      <c r="S740" s="335"/>
      <c r="V740" s="364"/>
      <c r="W740" s="406">
        <v>2900000</v>
      </c>
      <c r="X740" s="364"/>
      <c r="Y740" s="364"/>
      <c r="AA740" s="327"/>
      <c r="AB740" s="406">
        <v>1</v>
      </c>
      <c r="AC740" s="364"/>
      <c r="AD740" s="364"/>
    </row>
    <row r="741" spans="1:35">
      <c r="A741" s="282"/>
      <c r="B741" s="283"/>
      <c r="C741" s="283"/>
      <c r="D741" s="283"/>
      <c r="E741" s="284"/>
      <c r="F741" s="335"/>
      <c r="G741" s="335"/>
      <c r="H741" s="335"/>
      <c r="I741" s="286"/>
      <c r="J741" s="335"/>
      <c r="K741" s="362"/>
      <c r="L741" s="362"/>
      <c r="M741" s="362"/>
      <c r="N741" s="335"/>
      <c r="O741" s="811"/>
      <c r="P741" s="811"/>
      <c r="Q741" s="336"/>
      <c r="R741" s="336"/>
      <c r="S741" s="335"/>
      <c r="V741" s="406"/>
      <c r="W741" s="364"/>
      <c r="X741" s="364"/>
      <c r="Y741" s="364"/>
      <c r="AA741" s="419"/>
      <c r="AB741" s="364"/>
      <c r="AC741" s="364"/>
      <c r="AD741" s="364"/>
    </row>
    <row r="742" spans="1:35">
      <c r="A742" s="282" t="s">
        <v>199</v>
      </c>
      <c r="B742" s="283"/>
      <c r="C742" s="283"/>
      <c r="D742" s="283"/>
      <c r="E742" s="284"/>
      <c r="F742" s="335"/>
      <c r="G742" s="335"/>
      <c r="H742" s="335"/>
      <c r="I742" s="286"/>
      <c r="J742" s="335"/>
      <c r="K742" s="362"/>
      <c r="L742" s="362"/>
      <c r="M742" s="362"/>
      <c r="N742" s="335"/>
      <c r="O742" s="811"/>
      <c r="P742" s="811"/>
      <c r="Q742" s="336"/>
      <c r="R742" s="336"/>
      <c r="S742" s="335"/>
      <c r="V742" s="406"/>
      <c r="W742" s="364"/>
      <c r="X742" s="364"/>
      <c r="Y742" s="364"/>
      <c r="AA742" s="419"/>
      <c r="AB742" s="364"/>
      <c r="AC742" s="364"/>
      <c r="AD742" s="364"/>
    </row>
    <row r="743" spans="1:35" s="291" customFormat="1" ht="33.75" customHeight="1">
      <c r="A743" s="288"/>
      <c r="B743" s="1077" t="s">
        <v>200</v>
      </c>
      <c r="C743" s="1077"/>
      <c r="D743" s="1077"/>
      <c r="E743" s="1078"/>
      <c r="F743" s="270">
        <v>50000000</v>
      </c>
      <c r="G743" s="893">
        <v>50000000</v>
      </c>
      <c r="H743" s="893">
        <v>475000000</v>
      </c>
      <c r="I743" s="888"/>
      <c r="J743" s="893"/>
      <c r="K743" s="892" t="s">
        <v>953</v>
      </c>
      <c r="L743" s="265"/>
      <c r="M743" s="892" t="s">
        <v>954</v>
      </c>
      <c r="N743" s="893">
        <v>90</v>
      </c>
      <c r="O743" s="894">
        <v>43259</v>
      </c>
      <c r="P743" s="894">
        <v>43346</v>
      </c>
      <c r="Q743" s="339"/>
      <c r="R743" s="339"/>
      <c r="S743" s="265"/>
      <c r="V743" s="394"/>
      <c r="W743" s="407">
        <v>50000000</v>
      </c>
      <c r="X743" s="394"/>
      <c r="Y743" s="394"/>
      <c r="AA743" s="418"/>
      <c r="AB743" s="407">
        <v>1</v>
      </c>
      <c r="AC743" s="394"/>
      <c r="AD743" s="394"/>
    </row>
    <row r="744" spans="1:35">
      <c r="A744" s="282"/>
      <c r="B744" s="283"/>
      <c r="C744" s="283"/>
      <c r="D744" s="283"/>
      <c r="E744" s="284"/>
      <c r="F744" s="335"/>
      <c r="G744" s="335"/>
      <c r="H744" s="335"/>
      <c r="I744" s="286"/>
      <c r="J744" s="335"/>
      <c r="K744" s="362"/>
      <c r="L744" s="362"/>
      <c r="M744" s="362"/>
      <c r="N744" s="335"/>
      <c r="O744" s="811"/>
      <c r="P744" s="811"/>
      <c r="Q744" s="336"/>
      <c r="R744" s="336"/>
      <c r="S744" s="335"/>
      <c r="V744" s="406"/>
      <c r="W744" s="364"/>
      <c r="X744" s="364"/>
      <c r="Y744" s="364"/>
      <c r="AA744" s="419"/>
      <c r="AB744" s="364"/>
      <c r="AC744" s="364"/>
      <c r="AD744" s="364"/>
    </row>
    <row r="745" spans="1:35" s="291" customFormat="1" ht="32.25" customHeight="1">
      <c r="A745" s="1138" t="s">
        <v>201</v>
      </c>
      <c r="B745" s="1077"/>
      <c r="C745" s="1077"/>
      <c r="D745" s="1077"/>
      <c r="E745" s="1078"/>
      <c r="F745" s="270"/>
      <c r="G745" s="270"/>
      <c r="H745" s="270"/>
      <c r="I745" s="271"/>
      <c r="J745" s="270"/>
      <c r="K745" s="265"/>
      <c r="L745" s="265"/>
      <c r="M745" s="265"/>
      <c r="N745" s="270"/>
      <c r="O745" s="808"/>
      <c r="P745" s="808"/>
      <c r="Q745" s="339"/>
      <c r="R745" s="339"/>
      <c r="S745" s="270"/>
      <c r="V745" s="407"/>
      <c r="W745" s="394"/>
      <c r="X745" s="394"/>
      <c r="Y745" s="394"/>
      <c r="AA745" s="422"/>
      <c r="AB745" s="394"/>
      <c r="AC745" s="394"/>
      <c r="AD745" s="394"/>
    </row>
    <row r="746" spans="1:35" s="291" customFormat="1" ht="41.25" customHeight="1">
      <c r="A746" s="288"/>
      <c r="B746" s="337" t="s">
        <v>202</v>
      </c>
      <c r="C746" s="337"/>
      <c r="D746" s="337"/>
      <c r="E746" s="338"/>
      <c r="F746" s="270">
        <v>238500000</v>
      </c>
      <c r="G746" s="893">
        <v>283500000</v>
      </c>
      <c r="H746" s="893">
        <v>213410000</v>
      </c>
      <c r="I746" s="888"/>
      <c r="J746" s="893"/>
      <c r="K746" s="892" t="s">
        <v>955</v>
      </c>
      <c r="L746" s="892"/>
      <c r="M746" s="892" t="s">
        <v>956</v>
      </c>
      <c r="N746" s="893">
        <v>30</v>
      </c>
      <c r="O746" s="894">
        <v>43238</v>
      </c>
      <c r="P746" s="894">
        <v>43283</v>
      </c>
      <c r="Q746" s="895"/>
      <c r="R746" s="895">
        <v>1</v>
      </c>
      <c r="S746" s="892"/>
      <c r="V746" s="394"/>
      <c r="W746" s="394"/>
      <c r="X746" s="394"/>
      <c r="Y746" s="407">
        <v>238500000</v>
      </c>
      <c r="AA746" s="418"/>
      <c r="AB746" s="394"/>
      <c r="AC746" s="394"/>
      <c r="AD746" s="407">
        <v>1</v>
      </c>
    </row>
    <row r="747" spans="1:35">
      <c r="A747" s="277"/>
      <c r="B747" s="278"/>
      <c r="C747" s="278"/>
      <c r="D747" s="278"/>
      <c r="E747" s="279"/>
      <c r="F747" s="280"/>
      <c r="G747" s="280"/>
      <c r="H747" s="280"/>
      <c r="I747" s="294"/>
      <c r="J747" s="280"/>
      <c r="K747" s="380"/>
      <c r="L747" s="380"/>
      <c r="M747" s="380"/>
      <c r="N747" s="280"/>
      <c r="O747" s="797"/>
      <c r="P747" s="797"/>
      <c r="Q747" s="310"/>
      <c r="R747" s="310"/>
      <c r="S747" s="280"/>
      <c r="V747" s="392"/>
      <c r="W747" s="364"/>
      <c r="X747" s="364"/>
      <c r="Y747" s="364"/>
      <c r="AA747" s="419"/>
      <c r="AB747" s="364"/>
      <c r="AC747" s="364"/>
      <c r="AD747" s="364"/>
    </row>
    <row r="748" spans="1:35" s="443" customFormat="1">
      <c r="A748" s="446" t="s">
        <v>64</v>
      </c>
      <c r="B748" s="447"/>
      <c r="C748" s="447"/>
      <c r="D748" s="447"/>
      <c r="E748" s="448"/>
      <c r="F748" s="449"/>
      <c r="G748" s="449"/>
      <c r="H748" s="449"/>
      <c r="I748" s="450"/>
      <c r="J748" s="449"/>
      <c r="K748" s="488"/>
      <c r="L748" s="488"/>
      <c r="M748" s="488"/>
      <c r="N748" s="449"/>
      <c r="O748" s="804"/>
      <c r="P748" s="804"/>
      <c r="Q748" s="451"/>
      <c r="R748" s="451"/>
      <c r="S748" s="449"/>
      <c r="V748" s="444"/>
      <c r="W748" s="445"/>
      <c r="X748" s="445"/>
      <c r="Y748" s="445"/>
      <c r="AA748" s="444"/>
      <c r="AB748" s="445"/>
      <c r="AC748" s="445"/>
      <c r="AD748" s="445"/>
    </row>
    <row r="749" spans="1:35">
      <c r="A749" s="277" t="s">
        <v>2</v>
      </c>
      <c r="B749" s="278"/>
      <c r="C749" s="278"/>
      <c r="D749" s="278"/>
      <c r="E749" s="279"/>
      <c r="F749" s="233"/>
      <c r="G749" s="233"/>
      <c r="H749" s="233"/>
      <c r="I749" s="294"/>
      <c r="J749" s="233"/>
      <c r="K749" s="365"/>
      <c r="L749" s="365"/>
      <c r="M749" s="365"/>
      <c r="N749" s="233"/>
      <c r="O749" s="796"/>
      <c r="P749" s="796"/>
      <c r="Q749" s="295"/>
      <c r="R749" s="295"/>
      <c r="S749" s="233"/>
      <c r="V749" s="391"/>
      <c r="W749" s="364"/>
      <c r="X749" s="364"/>
      <c r="Y749" s="364"/>
      <c r="AA749" s="390"/>
      <c r="AB749" s="364"/>
      <c r="AC749" s="364"/>
      <c r="AD749" s="364"/>
    </row>
    <row r="750" spans="1:35" s="291" customFormat="1" ht="30.75" customHeight="1">
      <c r="A750" s="292" t="s">
        <v>36</v>
      </c>
      <c r="B750" s="311"/>
      <c r="C750" s="311"/>
      <c r="D750" s="311"/>
      <c r="E750" s="312"/>
      <c r="F750" s="269">
        <v>213050000</v>
      </c>
      <c r="G750" s="269"/>
      <c r="H750" s="269"/>
      <c r="I750" s="272"/>
      <c r="J750" s="269"/>
      <c r="K750" s="273"/>
      <c r="L750" s="273"/>
      <c r="M750" s="273"/>
      <c r="N750" s="269"/>
      <c r="O750" s="800"/>
      <c r="P750" s="800"/>
      <c r="Q750" s="293"/>
      <c r="R750" s="293"/>
      <c r="S750" s="273" t="s">
        <v>581</v>
      </c>
      <c r="V750" s="394"/>
      <c r="W750" s="394"/>
      <c r="X750" s="394"/>
      <c r="Y750" s="396">
        <v>213050000</v>
      </c>
      <c r="AA750" s="418"/>
      <c r="AB750" s="394"/>
      <c r="AC750" s="394"/>
      <c r="AD750" s="396">
        <v>1</v>
      </c>
    </row>
    <row r="751" spans="1:35">
      <c r="A751" s="277"/>
      <c r="B751" s="278"/>
      <c r="C751" s="278"/>
      <c r="D751" s="278"/>
      <c r="E751" s="279"/>
      <c r="F751" s="280"/>
      <c r="G751" s="280"/>
      <c r="H751" s="280"/>
      <c r="I751" s="294"/>
      <c r="J751" s="280"/>
      <c r="K751" s="380"/>
      <c r="L751" s="380"/>
      <c r="M751" s="380"/>
      <c r="N751" s="280"/>
      <c r="O751" s="797"/>
      <c r="P751" s="797"/>
      <c r="Q751" s="310"/>
      <c r="R751" s="310"/>
      <c r="S751" s="280"/>
      <c r="V751" s="392"/>
      <c r="W751" s="364"/>
      <c r="X751" s="364"/>
      <c r="Y751" s="364"/>
      <c r="AA751" s="419"/>
      <c r="AB751" s="364"/>
      <c r="AC751" s="364"/>
      <c r="AD751" s="364"/>
    </row>
    <row r="752" spans="1:35" s="443" customFormat="1">
      <c r="A752" s="446" t="s">
        <v>17</v>
      </c>
      <c r="B752" s="447"/>
      <c r="C752" s="447"/>
      <c r="D752" s="447"/>
      <c r="E752" s="448"/>
      <c r="F752" s="449"/>
      <c r="G752" s="449"/>
      <c r="H752" s="449"/>
      <c r="I752" s="450"/>
      <c r="J752" s="449"/>
      <c r="K752" s="488"/>
      <c r="L752" s="488"/>
      <c r="M752" s="488"/>
      <c r="N752" s="449"/>
      <c r="O752" s="804"/>
      <c r="P752" s="804"/>
      <c r="Q752" s="451"/>
      <c r="R752" s="451"/>
      <c r="S752" s="449"/>
      <c r="V752" s="444"/>
      <c r="W752" s="445"/>
      <c r="X752" s="445"/>
      <c r="Y752" s="445"/>
      <c r="AA752" s="444"/>
      <c r="AB752" s="445"/>
      <c r="AC752" s="445"/>
      <c r="AD752" s="445"/>
    </row>
    <row r="753" spans="1:35">
      <c r="A753" s="282" t="s">
        <v>2</v>
      </c>
      <c r="B753" s="283"/>
      <c r="C753" s="283"/>
      <c r="D753" s="283"/>
      <c r="E753" s="284"/>
      <c r="F753" s="285"/>
      <c r="G753" s="285"/>
      <c r="H753" s="285"/>
      <c r="I753" s="286"/>
      <c r="J753" s="285"/>
      <c r="K753" s="483"/>
      <c r="L753" s="483"/>
      <c r="M753" s="483"/>
      <c r="N753" s="285"/>
      <c r="O753" s="798"/>
      <c r="P753" s="798"/>
      <c r="Q753" s="287"/>
      <c r="R753" s="287"/>
      <c r="S753" s="285"/>
      <c r="V753" s="393"/>
      <c r="W753" s="364"/>
      <c r="X753" s="364"/>
      <c r="Y753" s="364"/>
      <c r="AA753" s="390"/>
      <c r="AB753" s="364"/>
      <c r="AC753" s="364"/>
      <c r="AD753" s="364"/>
    </row>
    <row r="754" spans="1:35">
      <c r="A754" s="282"/>
      <c r="B754" s="283" t="s">
        <v>36</v>
      </c>
      <c r="C754" s="283"/>
      <c r="D754" s="283"/>
      <c r="E754" s="284"/>
      <c r="F754" s="285">
        <v>254600000</v>
      </c>
      <c r="G754" s="285"/>
      <c r="H754" s="285"/>
      <c r="I754" s="286"/>
      <c r="J754" s="285"/>
      <c r="K754" s="483"/>
      <c r="L754" s="483"/>
      <c r="M754" s="483"/>
      <c r="N754" s="285"/>
      <c r="O754" s="798"/>
      <c r="P754" s="798"/>
      <c r="Q754" s="287"/>
      <c r="R754" s="287"/>
      <c r="S754" s="285"/>
      <c r="V754" s="364"/>
      <c r="W754" s="364"/>
      <c r="X754" s="364"/>
      <c r="Y754" s="393">
        <v>254600000</v>
      </c>
      <c r="AA754" s="327"/>
      <c r="AB754" s="364"/>
      <c r="AC754" s="364"/>
      <c r="AD754" s="393">
        <v>1</v>
      </c>
    </row>
    <row r="755" spans="1:35">
      <c r="A755" s="282"/>
      <c r="B755" s="283"/>
      <c r="C755" s="283"/>
      <c r="D755" s="283"/>
      <c r="E755" s="284"/>
      <c r="F755" s="335"/>
      <c r="G755" s="335"/>
      <c r="H755" s="335"/>
      <c r="I755" s="286"/>
      <c r="J755" s="335"/>
      <c r="K755" s="362"/>
      <c r="L755" s="362"/>
      <c r="M755" s="362"/>
      <c r="N755" s="335"/>
      <c r="O755" s="811"/>
      <c r="P755" s="811"/>
      <c r="Q755" s="336"/>
      <c r="R755" s="336"/>
      <c r="S755" s="335"/>
      <c r="V755" s="406"/>
      <c r="W755" s="364"/>
      <c r="X755" s="364"/>
      <c r="Y755" s="364"/>
      <c r="AA755" s="419"/>
      <c r="AB755" s="364"/>
      <c r="AC755" s="364"/>
      <c r="AD755" s="364"/>
    </row>
    <row r="756" spans="1:35" s="342" customFormat="1">
      <c r="A756" s="282" t="s">
        <v>13</v>
      </c>
      <c r="B756" s="283"/>
      <c r="C756" s="283"/>
      <c r="D756" s="283"/>
      <c r="E756" s="284"/>
      <c r="F756" s="335"/>
      <c r="G756" s="335"/>
      <c r="H756" s="335"/>
      <c r="I756" s="286"/>
      <c r="J756" s="335"/>
      <c r="K756" s="362"/>
      <c r="L756" s="362"/>
      <c r="M756" s="362"/>
      <c r="N756" s="335"/>
      <c r="O756" s="811"/>
      <c r="P756" s="811"/>
      <c r="Q756" s="336"/>
      <c r="R756" s="336"/>
      <c r="S756" s="335"/>
      <c r="T756" s="274"/>
      <c r="U756" s="274"/>
      <c r="V756" s="406"/>
      <c r="W756" s="364"/>
      <c r="X756" s="364"/>
      <c r="Y756" s="364"/>
      <c r="Z756" s="274"/>
      <c r="AA756" s="419"/>
      <c r="AB756" s="364"/>
      <c r="AC756" s="364"/>
      <c r="AD756" s="364"/>
      <c r="AE756" s="274"/>
      <c r="AF756" s="274"/>
      <c r="AG756" s="274"/>
      <c r="AH756" s="274"/>
      <c r="AI756" s="274"/>
    </row>
    <row r="757" spans="1:35" s="342" customFormat="1">
      <c r="A757" s="282"/>
      <c r="B757" s="283" t="s">
        <v>6</v>
      </c>
      <c r="C757" s="283"/>
      <c r="D757" s="283"/>
      <c r="E757" s="284"/>
      <c r="F757" s="335">
        <v>8600000</v>
      </c>
      <c r="G757" s="335"/>
      <c r="H757" s="335"/>
      <c r="I757" s="286"/>
      <c r="J757" s="335"/>
      <c r="K757" s="362"/>
      <c r="L757" s="362"/>
      <c r="M757" s="362"/>
      <c r="N757" s="335"/>
      <c r="O757" s="811"/>
      <c r="P757" s="811"/>
      <c r="Q757" s="336"/>
      <c r="R757" s="336"/>
      <c r="S757" s="335"/>
      <c r="T757" s="274"/>
      <c r="U757" s="274"/>
      <c r="V757" s="410"/>
      <c r="W757" s="406">
        <v>8600000</v>
      </c>
      <c r="X757" s="364"/>
      <c r="Y757" s="364"/>
      <c r="Z757" s="274"/>
      <c r="AA757" s="425"/>
      <c r="AB757" s="406">
        <v>1</v>
      </c>
      <c r="AC757" s="364"/>
      <c r="AD757" s="364"/>
      <c r="AE757" s="274"/>
      <c r="AF757" s="274"/>
      <c r="AG757" s="274"/>
      <c r="AH757" s="274"/>
      <c r="AI757" s="274"/>
    </row>
    <row r="758" spans="1:35" s="342" customFormat="1">
      <c r="A758" s="282"/>
      <c r="B758" s="283" t="s">
        <v>8</v>
      </c>
      <c r="C758" s="283"/>
      <c r="D758" s="283"/>
      <c r="E758" s="284"/>
      <c r="F758" s="335">
        <v>8650000</v>
      </c>
      <c r="G758" s="335"/>
      <c r="H758" s="335"/>
      <c r="I758" s="286"/>
      <c r="J758" s="335"/>
      <c r="K758" s="362"/>
      <c r="L758" s="362"/>
      <c r="M758" s="362"/>
      <c r="N758" s="335"/>
      <c r="O758" s="811"/>
      <c r="P758" s="811"/>
      <c r="Q758" s="336"/>
      <c r="R758" s="336"/>
      <c r="S758" s="335"/>
      <c r="T758" s="274"/>
      <c r="U758" s="274"/>
      <c r="V758" s="410"/>
      <c r="W758" s="364"/>
      <c r="X758" s="406">
        <v>8650000</v>
      </c>
      <c r="Y758" s="364"/>
      <c r="Z758" s="274"/>
      <c r="AA758" s="425"/>
      <c r="AB758" s="364"/>
      <c r="AC758" s="406">
        <v>1</v>
      </c>
      <c r="AD758" s="364"/>
      <c r="AE758" s="274"/>
      <c r="AF758" s="274"/>
      <c r="AG758" s="274"/>
      <c r="AH758" s="274"/>
      <c r="AI758" s="274"/>
    </row>
    <row r="759" spans="1:35" s="340" customFormat="1" ht="33.75" customHeight="1">
      <c r="A759" s="288"/>
      <c r="B759" s="1077" t="s">
        <v>358</v>
      </c>
      <c r="C759" s="1077"/>
      <c r="D759" s="1077"/>
      <c r="E759" s="1078"/>
      <c r="F759" s="270">
        <v>175000000</v>
      </c>
      <c r="G759" s="270"/>
      <c r="H759" s="270"/>
      <c r="I759" s="271"/>
      <c r="J759" s="270"/>
      <c r="K759" s="265"/>
      <c r="L759" s="265"/>
      <c r="M759" s="265"/>
      <c r="N759" s="270"/>
      <c r="O759" s="808"/>
      <c r="P759" s="808"/>
      <c r="Q759" s="339"/>
      <c r="R759" s="339"/>
      <c r="S759" s="270"/>
      <c r="T759" s="291"/>
      <c r="U759" s="291"/>
      <c r="V759" s="407">
        <v>175000000</v>
      </c>
      <c r="W759" s="394"/>
      <c r="X759" s="394"/>
      <c r="Y759" s="394"/>
      <c r="Z759" s="291"/>
      <c r="AA759" s="422">
        <v>1</v>
      </c>
      <c r="AB759" s="394"/>
      <c r="AC759" s="394"/>
      <c r="AD759" s="394"/>
      <c r="AE759" s="291"/>
      <c r="AF759" s="291"/>
      <c r="AG759" s="291"/>
      <c r="AH759" s="291"/>
      <c r="AI759" s="291"/>
    </row>
    <row r="760" spans="1:35" s="340" customFormat="1">
      <c r="A760" s="288"/>
      <c r="B760" s="337"/>
      <c r="C760" s="337"/>
      <c r="D760" s="337"/>
      <c r="E760" s="338"/>
      <c r="F760" s="270"/>
      <c r="G760" s="270"/>
      <c r="H760" s="270"/>
      <c r="I760" s="271"/>
      <c r="J760" s="270"/>
      <c r="K760" s="265"/>
      <c r="L760" s="265"/>
      <c r="M760" s="265"/>
      <c r="N760" s="270"/>
      <c r="O760" s="808"/>
      <c r="P760" s="808"/>
      <c r="Q760" s="339"/>
      <c r="R760" s="339"/>
      <c r="S760" s="270"/>
      <c r="T760" s="291"/>
      <c r="U760" s="291"/>
      <c r="V760" s="407"/>
      <c r="W760" s="394"/>
      <c r="X760" s="394"/>
      <c r="Y760" s="394"/>
      <c r="Z760" s="291"/>
      <c r="AA760" s="422"/>
      <c r="AB760" s="394"/>
      <c r="AC760" s="394"/>
      <c r="AD760" s="394"/>
      <c r="AE760" s="291"/>
      <c r="AF760" s="291"/>
      <c r="AG760" s="291"/>
      <c r="AH760" s="291"/>
      <c r="AI760" s="291"/>
    </row>
    <row r="761" spans="1:35" s="340" customFormat="1">
      <c r="A761" s="288" t="s">
        <v>203</v>
      </c>
      <c r="B761" s="337"/>
      <c r="C761" s="337"/>
      <c r="D761" s="337"/>
      <c r="E761" s="338"/>
      <c r="F761" s="270"/>
      <c r="G761" s="270"/>
      <c r="H761" s="270"/>
      <c r="I761" s="271"/>
      <c r="J761" s="270"/>
      <c r="K761" s="265"/>
      <c r="L761" s="265"/>
      <c r="M761" s="265"/>
      <c r="N761" s="270"/>
      <c r="O761" s="808"/>
      <c r="P761" s="808"/>
      <c r="Q761" s="339"/>
      <c r="R761" s="339"/>
      <c r="S761" s="270"/>
      <c r="T761" s="291"/>
      <c r="U761" s="291"/>
      <c r="V761" s="407"/>
      <c r="W761" s="394"/>
      <c r="X761" s="394"/>
      <c r="Y761" s="394"/>
      <c r="Z761" s="291"/>
      <c r="AA761" s="422"/>
      <c r="AB761" s="394"/>
      <c r="AC761" s="394"/>
      <c r="AD761" s="394"/>
      <c r="AE761" s="291"/>
      <c r="AF761" s="291"/>
      <c r="AG761" s="291"/>
      <c r="AH761" s="291"/>
      <c r="AI761" s="291"/>
    </row>
    <row r="762" spans="1:35" s="340" customFormat="1">
      <c r="A762" s="288"/>
      <c r="B762" s="337" t="s">
        <v>36</v>
      </c>
      <c r="C762" s="337"/>
      <c r="D762" s="337"/>
      <c r="E762" s="338"/>
      <c r="F762" s="270"/>
      <c r="G762" s="270"/>
      <c r="H762" s="270"/>
      <c r="I762" s="271"/>
      <c r="J762" s="270"/>
      <c r="K762" s="265"/>
      <c r="L762" s="265"/>
      <c r="M762" s="265"/>
      <c r="N762" s="270"/>
      <c r="O762" s="808"/>
      <c r="P762" s="808"/>
      <c r="Q762" s="339"/>
      <c r="R762" s="339"/>
      <c r="S762" s="270"/>
      <c r="T762" s="291"/>
      <c r="U762" s="291"/>
      <c r="V762" s="407"/>
      <c r="W762" s="394"/>
      <c r="X762" s="394"/>
      <c r="Y762" s="394"/>
      <c r="Z762" s="291"/>
      <c r="AA762" s="422"/>
      <c r="AB762" s="394"/>
      <c r="AC762" s="394"/>
      <c r="AD762" s="394"/>
      <c r="AE762" s="291"/>
      <c r="AF762" s="291"/>
      <c r="AG762" s="291"/>
      <c r="AH762" s="291"/>
      <c r="AI762" s="291"/>
    </row>
    <row r="763" spans="1:35" s="340" customFormat="1">
      <c r="A763" s="288"/>
      <c r="B763" s="337" t="s">
        <v>204</v>
      </c>
      <c r="C763" s="337"/>
      <c r="D763" s="337"/>
      <c r="E763" s="338"/>
      <c r="F763" s="270"/>
      <c r="G763" s="270"/>
      <c r="H763" s="270"/>
      <c r="I763" s="271"/>
      <c r="J763" s="270"/>
      <c r="K763" s="265"/>
      <c r="L763" s="265"/>
      <c r="M763" s="265"/>
      <c r="N763" s="270"/>
      <c r="O763" s="808"/>
      <c r="P763" s="808"/>
      <c r="Q763" s="339"/>
      <c r="R763" s="339"/>
      <c r="S763" s="270"/>
      <c r="T763" s="291"/>
      <c r="U763" s="291"/>
      <c r="V763" s="407"/>
      <c r="W763" s="394"/>
      <c r="X763" s="394"/>
      <c r="Y763" s="394"/>
      <c r="Z763" s="291"/>
      <c r="AA763" s="422"/>
      <c r="AB763" s="394"/>
      <c r="AC763" s="394"/>
      <c r="AD763" s="394"/>
      <c r="AE763" s="291"/>
      <c r="AF763" s="291"/>
      <c r="AG763" s="291"/>
      <c r="AH763" s="291"/>
      <c r="AI763" s="291"/>
    </row>
    <row r="764" spans="1:35" s="340" customFormat="1">
      <c r="A764" s="288"/>
      <c r="B764" s="337" t="s">
        <v>8</v>
      </c>
      <c r="C764" s="337"/>
      <c r="D764" s="337"/>
      <c r="E764" s="338"/>
      <c r="F764" s="270">
        <v>15500000</v>
      </c>
      <c r="G764" s="270"/>
      <c r="H764" s="270"/>
      <c r="I764" s="271"/>
      <c r="J764" s="270"/>
      <c r="K764" s="265"/>
      <c r="L764" s="265"/>
      <c r="M764" s="265"/>
      <c r="N764" s="270"/>
      <c r="O764" s="808"/>
      <c r="P764" s="808"/>
      <c r="Q764" s="339"/>
      <c r="R764" s="339"/>
      <c r="S764" s="270"/>
      <c r="T764" s="291"/>
      <c r="U764" s="291"/>
      <c r="V764" s="414"/>
      <c r="W764" s="394"/>
      <c r="X764" s="407">
        <v>15500000</v>
      </c>
      <c r="Y764" s="394"/>
      <c r="Z764" s="291"/>
      <c r="AA764" s="426"/>
      <c r="AB764" s="394"/>
      <c r="AC764" s="407">
        <v>1</v>
      </c>
      <c r="AD764" s="394"/>
      <c r="AE764" s="291"/>
      <c r="AF764" s="291"/>
      <c r="AG764" s="291"/>
      <c r="AH764" s="291"/>
      <c r="AI764" s="291"/>
    </row>
    <row r="765" spans="1:35" s="340" customFormat="1">
      <c r="A765" s="288"/>
      <c r="B765" s="337"/>
      <c r="C765" s="337"/>
      <c r="D765" s="337"/>
      <c r="E765" s="338"/>
      <c r="F765" s="270"/>
      <c r="G765" s="270"/>
      <c r="H765" s="270"/>
      <c r="I765" s="271"/>
      <c r="J765" s="270"/>
      <c r="K765" s="265"/>
      <c r="L765" s="265"/>
      <c r="M765" s="265"/>
      <c r="N765" s="270"/>
      <c r="O765" s="808"/>
      <c r="P765" s="808"/>
      <c r="Q765" s="339"/>
      <c r="R765" s="339"/>
      <c r="S765" s="270"/>
      <c r="T765" s="291"/>
      <c r="U765" s="291"/>
      <c r="V765" s="407"/>
      <c r="W765" s="394"/>
      <c r="X765" s="394"/>
      <c r="Y765" s="394"/>
      <c r="Z765" s="291"/>
      <c r="AA765" s="422"/>
      <c r="AB765" s="394"/>
      <c r="AC765" s="394"/>
      <c r="AD765" s="394"/>
      <c r="AE765" s="291"/>
      <c r="AF765" s="291"/>
      <c r="AG765" s="291"/>
      <c r="AH765" s="291"/>
      <c r="AI765" s="291"/>
    </row>
    <row r="766" spans="1:35" s="340" customFormat="1">
      <c r="A766" s="846" t="s">
        <v>205</v>
      </c>
      <c r="B766" s="337"/>
      <c r="C766" s="337"/>
      <c r="D766" s="337"/>
      <c r="E766" s="338"/>
      <c r="F766" s="270"/>
      <c r="G766" s="270"/>
      <c r="H766" s="270"/>
      <c r="I766" s="271"/>
      <c r="J766" s="270"/>
      <c r="K766" s="265"/>
      <c r="L766" s="265"/>
      <c r="M766" s="265"/>
      <c r="N766" s="270"/>
      <c r="O766" s="808"/>
      <c r="P766" s="808"/>
      <c r="Q766" s="339"/>
      <c r="R766" s="339"/>
      <c r="S766" s="270"/>
      <c r="T766" s="291"/>
      <c r="U766" s="291"/>
      <c r="V766" s="407"/>
      <c r="W766" s="394"/>
      <c r="X766" s="394"/>
      <c r="Y766" s="394"/>
      <c r="Z766" s="291"/>
      <c r="AA766" s="422"/>
      <c r="AB766" s="394"/>
      <c r="AC766" s="394"/>
      <c r="AD766" s="394"/>
      <c r="AE766" s="291"/>
      <c r="AF766" s="291"/>
      <c r="AG766" s="291"/>
      <c r="AH766" s="291"/>
      <c r="AI766" s="291"/>
    </row>
    <row r="767" spans="1:35" s="340" customFormat="1">
      <c r="A767" s="288"/>
      <c r="B767" s="337" t="s">
        <v>71</v>
      </c>
      <c r="C767" s="337"/>
      <c r="D767" s="337"/>
      <c r="E767" s="338"/>
      <c r="F767" s="289"/>
      <c r="G767" s="289"/>
      <c r="H767" s="289"/>
      <c r="I767" s="271"/>
      <c r="J767" s="289"/>
      <c r="K767" s="484"/>
      <c r="L767" s="484"/>
      <c r="M767" s="484"/>
      <c r="N767" s="289"/>
      <c r="O767" s="799"/>
      <c r="P767" s="799"/>
      <c r="Q767" s="290"/>
      <c r="R767" s="290"/>
      <c r="S767" s="289"/>
      <c r="T767" s="291"/>
      <c r="U767" s="291"/>
      <c r="V767" s="395"/>
      <c r="W767" s="394"/>
      <c r="X767" s="394"/>
      <c r="Y767" s="394"/>
      <c r="Z767" s="291"/>
      <c r="AA767" s="420"/>
      <c r="AB767" s="394"/>
      <c r="AC767" s="394"/>
      <c r="AD767" s="394"/>
      <c r="AE767" s="291"/>
      <c r="AF767" s="291"/>
      <c r="AG767" s="291"/>
      <c r="AH767" s="291"/>
      <c r="AI767" s="291"/>
    </row>
    <row r="768" spans="1:35" s="291" customFormat="1" ht="45">
      <c r="A768" s="288"/>
      <c r="B768" s="337" t="s">
        <v>75</v>
      </c>
      <c r="C768" s="337"/>
      <c r="D768" s="337"/>
      <c r="E768" s="338"/>
      <c r="F768" s="270">
        <v>190400000</v>
      </c>
      <c r="G768" s="270"/>
      <c r="H768" s="270"/>
      <c r="I768" s="271"/>
      <c r="J768" s="270"/>
      <c r="K768" s="847" t="s">
        <v>894</v>
      </c>
      <c r="L768" s="847" t="s">
        <v>895</v>
      </c>
      <c r="M768" s="847" t="s">
        <v>896</v>
      </c>
      <c r="N768" s="270"/>
      <c r="O768" s="808"/>
      <c r="P768" s="808"/>
      <c r="Q768" s="339"/>
      <c r="R768" s="339"/>
      <c r="S768" s="270"/>
      <c r="V768" s="407">
        <v>190400000</v>
      </c>
      <c r="W768" s="394"/>
      <c r="X768" s="394"/>
      <c r="Y768" s="394"/>
      <c r="AA768" s="422">
        <v>1</v>
      </c>
      <c r="AB768" s="394"/>
      <c r="AC768" s="394"/>
      <c r="AD768" s="394"/>
    </row>
    <row r="769" spans="1:30" s="291" customFormat="1">
      <c r="A769" s="288"/>
      <c r="B769" s="337"/>
      <c r="C769" s="337"/>
      <c r="D769" s="337"/>
      <c r="E769" s="338"/>
      <c r="F769" s="270"/>
      <c r="G769" s="270"/>
      <c r="H769" s="270"/>
      <c r="I769" s="271"/>
      <c r="J769" s="270"/>
      <c r="K769" s="265"/>
      <c r="L769" s="265"/>
      <c r="M769" s="265"/>
      <c r="N769" s="270"/>
      <c r="O769" s="808"/>
      <c r="P769" s="808"/>
      <c r="Q769" s="339"/>
      <c r="R769" s="339"/>
      <c r="S769" s="270"/>
      <c r="V769" s="407"/>
      <c r="W769" s="394"/>
      <c r="X769" s="394"/>
      <c r="Y769" s="394"/>
      <c r="AA769" s="422"/>
      <c r="AB769" s="394"/>
      <c r="AC769" s="394"/>
      <c r="AD769" s="394"/>
    </row>
    <row r="770" spans="1:30" s="291" customFormat="1">
      <c r="A770" s="288" t="s">
        <v>70</v>
      </c>
      <c r="B770" s="337"/>
      <c r="C770" s="337"/>
      <c r="D770" s="337"/>
      <c r="E770" s="338"/>
      <c r="F770" s="270"/>
      <c r="G770" s="270"/>
      <c r="H770" s="270"/>
      <c r="I770" s="271"/>
      <c r="J770" s="270"/>
      <c r="K770" s="265"/>
      <c r="L770" s="265"/>
      <c r="M770" s="265"/>
      <c r="N770" s="270"/>
      <c r="O770" s="808"/>
      <c r="P770" s="808"/>
      <c r="Q770" s="339"/>
      <c r="R770" s="339"/>
      <c r="S770" s="270"/>
      <c r="V770" s="407"/>
      <c r="W770" s="394"/>
      <c r="X770" s="394"/>
      <c r="Y770" s="394"/>
      <c r="AA770" s="422"/>
      <c r="AB770" s="394"/>
      <c r="AC770" s="394"/>
      <c r="AD770" s="394"/>
    </row>
    <row r="771" spans="1:30" s="291" customFormat="1">
      <c r="A771" s="288"/>
      <c r="B771" s="337" t="s">
        <v>71</v>
      </c>
      <c r="C771" s="337"/>
      <c r="D771" s="337"/>
      <c r="E771" s="338"/>
      <c r="F771" s="289"/>
      <c r="G771" s="289"/>
      <c r="H771" s="289"/>
      <c r="I771" s="271"/>
      <c r="J771" s="289"/>
      <c r="K771" s="484"/>
      <c r="L771" s="484"/>
      <c r="M771" s="484"/>
      <c r="N771" s="289"/>
      <c r="O771" s="799"/>
      <c r="P771" s="799"/>
      <c r="Q771" s="290"/>
      <c r="R771" s="290"/>
      <c r="S771" s="289"/>
      <c r="V771" s="395"/>
      <c r="W771" s="394"/>
      <c r="X771" s="394"/>
      <c r="Y771" s="394"/>
      <c r="AA771" s="420"/>
      <c r="AB771" s="394"/>
      <c r="AC771" s="394"/>
      <c r="AD771" s="394"/>
    </row>
    <row r="772" spans="1:30" s="291" customFormat="1" ht="45">
      <c r="A772" s="288"/>
      <c r="B772" s="337" t="s">
        <v>72</v>
      </c>
      <c r="C772" s="337"/>
      <c r="D772" s="337"/>
      <c r="E772" s="338"/>
      <c r="F772" s="270">
        <v>189380000</v>
      </c>
      <c r="G772" s="270"/>
      <c r="H772" s="270"/>
      <c r="I772" s="271"/>
      <c r="J772" s="270"/>
      <c r="K772" s="847" t="s">
        <v>894</v>
      </c>
      <c r="L772" s="847" t="s">
        <v>895</v>
      </c>
      <c r="M772" s="847" t="s">
        <v>901</v>
      </c>
      <c r="N772" s="270"/>
      <c r="O772" s="808"/>
      <c r="P772" s="808"/>
      <c r="Q772" s="339"/>
      <c r="R772" s="339"/>
      <c r="S772" s="270"/>
      <c r="V772" s="407">
        <v>189380000</v>
      </c>
      <c r="W772" s="394"/>
      <c r="X772" s="394"/>
      <c r="Y772" s="394"/>
      <c r="AA772" s="422">
        <v>1</v>
      </c>
      <c r="AB772" s="394"/>
      <c r="AC772" s="394"/>
      <c r="AD772" s="394"/>
    </row>
    <row r="773" spans="1:30" s="291" customFormat="1">
      <c r="A773" s="288"/>
      <c r="B773" s="337"/>
      <c r="C773" s="337"/>
      <c r="D773" s="337"/>
      <c r="E773" s="338"/>
      <c r="F773" s="270"/>
      <c r="G773" s="270"/>
      <c r="H773" s="270"/>
      <c r="I773" s="271"/>
      <c r="J773" s="270"/>
      <c r="K773" s="265"/>
      <c r="L773" s="265"/>
      <c r="M773" s="265"/>
      <c r="N773" s="270"/>
      <c r="O773" s="808"/>
      <c r="P773" s="808"/>
      <c r="Q773" s="339"/>
      <c r="R773" s="339"/>
      <c r="S773" s="270"/>
      <c r="V773" s="407"/>
      <c r="W773" s="394"/>
      <c r="X773" s="394"/>
      <c r="Y773" s="394"/>
      <c r="AA773" s="422"/>
      <c r="AB773" s="394"/>
      <c r="AC773" s="394"/>
      <c r="AD773" s="394"/>
    </row>
    <row r="774" spans="1:30" s="291" customFormat="1">
      <c r="A774" s="288" t="s">
        <v>76</v>
      </c>
      <c r="B774" s="337"/>
      <c r="C774" s="337"/>
      <c r="D774" s="337"/>
      <c r="E774" s="338"/>
      <c r="F774" s="270"/>
      <c r="G774" s="270"/>
      <c r="H774" s="270"/>
      <c r="I774" s="271"/>
      <c r="J774" s="270"/>
      <c r="K774" s="265"/>
      <c r="L774" s="265"/>
      <c r="M774" s="265"/>
      <c r="N774" s="270"/>
      <c r="O774" s="808"/>
      <c r="P774" s="808"/>
      <c r="Q774" s="339"/>
      <c r="R774" s="339"/>
      <c r="S774" s="270"/>
      <c r="V774" s="407"/>
      <c r="W774" s="394"/>
      <c r="X774" s="394"/>
      <c r="Y774" s="394"/>
      <c r="AA774" s="422"/>
      <c r="AB774" s="394"/>
      <c r="AC774" s="394"/>
      <c r="AD774" s="394"/>
    </row>
    <row r="775" spans="1:30" s="291" customFormat="1">
      <c r="A775" s="288"/>
      <c r="B775" s="337" t="s">
        <v>71</v>
      </c>
      <c r="C775" s="337"/>
      <c r="D775" s="337"/>
      <c r="E775" s="338"/>
      <c r="F775" s="270"/>
      <c r="G775" s="270"/>
      <c r="H775" s="270"/>
      <c r="I775" s="271"/>
      <c r="J775" s="270"/>
      <c r="K775" s="265"/>
      <c r="L775" s="265"/>
      <c r="M775" s="265"/>
      <c r="N775" s="270"/>
      <c r="O775" s="808"/>
      <c r="P775" s="808"/>
      <c r="Q775" s="339"/>
      <c r="R775" s="339"/>
      <c r="S775" s="270"/>
      <c r="V775" s="407"/>
      <c r="W775" s="394"/>
      <c r="X775" s="394"/>
      <c r="Y775" s="394"/>
      <c r="AA775" s="422"/>
      <c r="AB775" s="394"/>
      <c r="AC775" s="394"/>
      <c r="AD775" s="394"/>
    </row>
    <row r="776" spans="1:30" s="291" customFormat="1" ht="45">
      <c r="A776" s="288"/>
      <c r="B776" s="337" t="s">
        <v>77</v>
      </c>
      <c r="C776" s="337"/>
      <c r="D776" s="337"/>
      <c r="E776" s="338"/>
      <c r="F776" s="270">
        <v>170942000</v>
      </c>
      <c r="G776" s="270"/>
      <c r="H776" s="270"/>
      <c r="I776" s="271"/>
      <c r="J776" s="270"/>
      <c r="K776" s="847" t="s">
        <v>876</v>
      </c>
      <c r="L776" s="847" t="s">
        <v>897</v>
      </c>
      <c r="M776" s="847" t="s">
        <v>898</v>
      </c>
      <c r="N776" s="270"/>
      <c r="O776" s="808"/>
      <c r="P776" s="808"/>
      <c r="Q776" s="339"/>
      <c r="R776" s="339"/>
      <c r="S776" s="270"/>
      <c r="V776" s="407">
        <v>170942000</v>
      </c>
      <c r="W776" s="394"/>
      <c r="X776" s="394"/>
      <c r="Y776" s="394"/>
      <c r="AA776" s="422">
        <v>1</v>
      </c>
      <c r="AB776" s="394"/>
      <c r="AC776" s="394"/>
      <c r="AD776" s="394"/>
    </row>
    <row r="777" spans="1:30" s="291" customFormat="1">
      <c r="A777" s="288"/>
      <c r="B777" s="337"/>
      <c r="C777" s="337"/>
      <c r="D777" s="337"/>
      <c r="E777" s="338"/>
      <c r="F777" s="270"/>
      <c r="G777" s="270"/>
      <c r="H777" s="270"/>
      <c r="I777" s="271"/>
      <c r="J777" s="270"/>
      <c r="K777" s="265"/>
      <c r="L777" s="265"/>
      <c r="M777" s="265"/>
      <c r="N777" s="270"/>
      <c r="O777" s="808"/>
      <c r="P777" s="808"/>
      <c r="Q777" s="339"/>
      <c r="R777" s="339"/>
      <c r="S777" s="270"/>
      <c r="V777" s="407"/>
      <c r="W777" s="394"/>
      <c r="X777" s="394"/>
      <c r="Y777" s="394"/>
      <c r="AA777" s="422"/>
      <c r="AB777" s="394"/>
      <c r="AC777" s="394"/>
      <c r="AD777" s="394"/>
    </row>
    <row r="778" spans="1:30">
      <c r="A778" s="282" t="s">
        <v>73</v>
      </c>
      <c r="B778" s="283"/>
      <c r="C778" s="283"/>
      <c r="D778" s="283"/>
      <c r="E778" s="284"/>
      <c r="F778" s="335"/>
      <c r="G778" s="335"/>
      <c r="H778" s="335"/>
      <c r="I778" s="286"/>
      <c r="J778" s="335"/>
      <c r="K778" s="362"/>
      <c r="L778" s="362"/>
      <c r="M778" s="362"/>
      <c r="N778" s="335"/>
      <c r="O778" s="811"/>
      <c r="P778" s="811"/>
      <c r="Q778" s="336"/>
      <c r="R778" s="336"/>
      <c r="S778" s="335"/>
      <c r="V778" s="406"/>
      <c r="W778" s="364"/>
      <c r="X778" s="364"/>
      <c r="Y778" s="364"/>
      <c r="AA778" s="419"/>
      <c r="AB778" s="364"/>
      <c r="AC778" s="364"/>
      <c r="AD778" s="364"/>
    </row>
    <row r="779" spans="1:30">
      <c r="A779" s="282"/>
      <c r="B779" s="283" t="s">
        <v>71</v>
      </c>
      <c r="C779" s="283"/>
      <c r="D779" s="283"/>
      <c r="E779" s="284"/>
      <c r="F779" s="335"/>
      <c r="G779" s="335"/>
      <c r="H779" s="335"/>
      <c r="I779" s="286"/>
      <c r="J779" s="335"/>
      <c r="K779" s="362"/>
      <c r="L779" s="362"/>
      <c r="M779" s="362"/>
      <c r="N779" s="335"/>
      <c r="O779" s="811"/>
      <c r="P779" s="811"/>
      <c r="Q779" s="336"/>
      <c r="R779" s="336"/>
      <c r="S779" s="335"/>
      <c r="V779" s="406"/>
      <c r="W779" s="364"/>
      <c r="X779" s="364"/>
      <c r="Y779" s="364"/>
      <c r="AA779" s="419"/>
      <c r="AB779" s="364"/>
      <c r="AC779" s="364"/>
      <c r="AD779" s="364"/>
    </row>
    <row r="780" spans="1:30" s="291" customFormat="1" ht="33.75" customHeight="1">
      <c r="A780" s="288"/>
      <c r="B780" s="337" t="s">
        <v>74</v>
      </c>
      <c r="C780" s="337"/>
      <c r="D780" s="337"/>
      <c r="E780" s="338"/>
      <c r="F780" s="270">
        <v>51740000</v>
      </c>
      <c r="G780" s="270"/>
      <c r="H780" s="270"/>
      <c r="I780" s="271"/>
      <c r="J780" s="270"/>
      <c r="K780" s="847" t="s">
        <v>591</v>
      </c>
      <c r="L780" s="847" t="s">
        <v>904</v>
      </c>
      <c r="M780" s="847" t="s">
        <v>905</v>
      </c>
      <c r="N780" s="270"/>
      <c r="O780" s="808"/>
      <c r="P780" s="808"/>
      <c r="Q780" s="339"/>
      <c r="R780" s="339"/>
      <c r="S780" s="265"/>
      <c r="V780" s="407">
        <v>51740000</v>
      </c>
      <c r="W780" s="394"/>
      <c r="X780" s="394"/>
      <c r="Y780" s="394"/>
      <c r="AA780" s="422">
        <v>1</v>
      </c>
      <c r="AB780" s="394"/>
      <c r="AC780" s="394"/>
      <c r="AD780" s="394"/>
    </row>
    <row r="781" spans="1:30">
      <c r="A781" s="282"/>
      <c r="B781" s="283"/>
      <c r="C781" s="283"/>
      <c r="D781" s="283"/>
      <c r="E781" s="284"/>
      <c r="F781" s="335"/>
      <c r="G781" s="335"/>
      <c r="H781" s="335"/>
      <c r="I781" s="286"/>
      <c r="J781" s="335"/>
      <c r="K781" s="362"/>
      <c r="L781" s="362"/>
      <c r="M781" s="362"/>
      <c r="N781" s="335"/>
      <c r="O781" s="811"/>
      <c r="P781" s="811"/>
      <c r="Q781" s="336"/>
      <c r="R781" s="336"/>
      <c r="S781" s="335"/>
      <c r="V781" s="406"/>
      <c r="W781" s="364"/>
      <c r="X781" s="364"/>
      <c r="Y781" s="364"/>
      <c r="AA781" s="419"/>
      <c r="AB781" s="364"/>
      <c r="AC781" s="364"/>
      <c r="AD781" s="364"/>
    </row>
    <row r="782" spans="1:30">
      <c r="A782" s="282" t="s">
        <v>206</v>
      </c>
      <c r="B782" s="283"/>
      <c r="C782" s="283"/>
      <c r="D782" s="283"/>
      <c r="E782" s="284"/>
      <c r="F782" s="335"/>
      <c r="G782" s="335"/>
      <c r="H782" s="335"/>
      <c r="I782" s="286"/>
      <c r="J782" s="335"/>
      <c r="K782" s="362"/>
      <c r="L782" s="362"/>
      <c r="M782" s="362"/>
      <c r="N782" s="335"/>
      <c r="O782" s="811"/>
      <c r="P782" s="811"/>
      <c r="Q782" s="336"/>
      <c r="R782" s="336"/>
      <c r="S782" s="335"/>
      <c r="V782" s="406"/>
      <c r="W782" s="364"/>
      <c r="X782" s="364"/>
      <c r="Y782" s="364"/>
      <c r="AA782" s="419"/>
      <c r="AB782" s="364"/>
      <c r="AC782" s="364"/>
      <c r="AD782" s="364"/>
    </row>
    <row r="783" spans="1:30">
      <c r="A783" s="282"/>
      <c r="B783" s="283" t="s">
        <v>71</v>
      </c>
      <c r="C783" s="283"/>
      <c r="D783" s="283"/>
      <c r="E783" s="284"/>
      <c r="F783" s="335"/>
      <c r="G783" s="335"/>
      <c r="H783" s="335"/>
      <c r="I783" s="286"/>
      <c r="J783" s="335"/>
      <c r="K783" s="362"/>
      <c r="L783" s="362"/>
      <c r="M783" s="362"/>
      <c r="N783" s="335"/>
      <c r="O783" s="811"/>
      <c r="P783" s="811"/>
      <c r="Q783" s="336"/>
      <c r="R783" s="336"/>
      <c r="S783" s="335"/>
      <c r="V783" s="406"/>
      <c r="W783" s="364"/>
      <c r="X783" s="364"/>
      <c r="Y783" s="364"/>
      <c r="AA783" s="419"/>
      <c r="AB783" s="364"/>
      <c r="AC783" s="364"/>
      <c r="AD783" s="364"/>
    </row>
    <row r="784" spans="1:30" s="291" customFormat="1" ht="48" customHeight="1">
      <c r="A784" s="288"/>
      <c r="B784" s="337" t="s">
        <v>207</v>
      </c>
      <c r="C784" s="337"/>
      <c r="D784" s="337"/>
      <c r="E784" s="338"/>
      <c r="F784" s="270">
        <v>195840000</v>
      </c>
      <c r="G784" s="270"/>
      <c r="H784" s="270"/>
      <c r="I784" s="271"/>
      <c r="J784" s="270"/>
      <c r="K784" s="847" t="s">
        <v>876</v>
      </c>
      <c r="L784" s="847" t="s">
        <v>897</v>
      </c>
      <c r="M784" s="847" t="s">
        <v>903</v>
      </c>
      <c r="N784" s="270"/>
      <c r="O784" s="808"/>
      <c r="P784" s="808"/>
      <c r="Q784" s="339"/>
      <c r="R784" s="339"/>
      <c r="S784" s="265"/>
      <c r="V784" s="407">
        <v>195840000</v>
      </c>
      <c r="W784" s="394"/>
      <c r="X784" s="394"/>
      <c r="Y784" s="394"/>
      <c r="AA784" s="422">
        <v>1</v>
      </c>
      <c r="AB784" s="394"/>
      <c r="AC784" s="394"/>
      <c r="AD784" s="394"/>
    </row>
    <row r="785" spans="1:30" s="291" customFormat="1">
      <c r="A785" s="288"/>
      <c r="B785" s="337"/>
      <c r="C785" s="337"/>
      <c r="D785" s="337"/>
      <c r="E785" s="338"/>
      <c r="F785" s="270"/>
      <c r="G785" s="270"/>
      <c r="H785" s="270"/>
      <c r="I785" s="271"/>
      <c r="J785" s="270"/>
      <c r="K785" s="265"/>
      <c r="L785" s="265"/>
      <c r="M785" s="265"/>
      <c r="N785" s="270"/>
      <c r="O785" s="808"/>
      <c r="P785" s="808"/>
      <c r="Q785" s="339"/>
      <c r="R785" s="339"/>
      <c r="S785" s="270"/>
      <c r="V785" s="407"/>
      <c r="W785" s="394"/>
      <c r="X785" s="394"/>
      <c r="Y785" s="394"/>
      <c r="AA785" s="422"/>
      <c r="AB785" s="394"/>
      <c r="AC785" s="394"/>
      <c r="AD785" s="394"/>
    </row>
    <row r="786" spans="1:30" s="291" customFormat="1">
      <c r="A786" s="288" t="s">
        <v>78</v>
      </c>
      <c r="B786" s="337"/>
      <c r="C786" s="337"/>
      <c r="D786" s="337"/>
      <c r="E786" s="338"/>
      <c r="F786" s="270"/>
      <c r="G786" s="270"/>
      <c r="H786" s="270"/>
      <c r="I786" s="271"/>
      <c r="J786" s="270"/>
      <c r="K786" s="265"/>
      <c r="L786" s="265"/>
      <c r="M786" s="265"/>
      <c r="N786" s="270"/>
      <c r="O786" s="808"/>
      <c r="P786" s="808"/>
      <c r="Q786" s="339"/>
      <c r="R786" s="339"/>
      <c r="S786" s="270"/>
      <c r="V786" s="407"/>
      <c r="W786" s="394"/>
      <c r="X786" s="394"/>
      <c r="Y786" s="394"/>
      <c r="AA786" s="422"/>
      <c r="AB786" s="394"/>
      <c r="AC786" s="394"/>
      <c r="AD786" s="394"/>
    </row>
    <row r="787" spans="1:30" s="291" customFormat="1">
      <c r="A787" s="288"/>
      <c r="B787" s="337" t="s">
        <v>71</v>
      </c>
      <c r="C787" s="337"/>
      <c r="D787" s="337"/>
      <c r="E787" s="338"/>
      <c r="F787" s="270"/>
      <c r="G787" s="270"/>
      <c r="H787" s="270"/>
      <c r="I787" s="271"/>
      <c r="J787" s="270"/>
      <c r="K787" s="265"/>
      <c r="L787" s="265"/>
      <c r="M787" s="265"/>
      <c r="N787" s="270"/>
      <c r="O787" s="808"/>
      <c r="P787" s="808"/>
      <c r="Q787" s="339"/>
      <c r="R787" s="339"/>
      <c r="S787" s="270"/>
      <c r="V787" s="407"/>
      <c r="W787" s="394"/>
      <c r="X787" s="394"/>
      <c r="Y787" s="394"/>
      <c r="AA787" s="422"/>
      <c r="AB787" s="394"/>
      <c r="AC787" s="394"/>
      <c r="AD787" s="394"/>
    </row>
    <row r="788" spans="1:30" s="291" customFormat="1" ht="30">
      <c r="A788" s="288"/>
      <c r="B788" s="337" t="s">
        <v>85</v>
      </c>
      <c r="C788" s="337"/>
      <c r="D788" s="337"/>
      <c r="E788" s="338"/>
      <c r="F788" s="270">
        <v>57000000</v>
      </c>
      <c r="G788" s="270"/>
      <c r="H788" s="270"/>
      <c r="I788" s="271"/>
      <c r="J788" s="270"/>
      <c r="K788" s="847" t="s">
        <v>792</v>
      </c>
      <c r="L788" s="847" t="s">
        <v>899</v>
      </c>
      <c r="M788" s="847" t="s">
        <v>900</v>
      </c>
      <c r="N788" s="270"/>
      <c r="O788" s="808"/>
      <c r="P788" s="808"/>
      <c r="Q788" s="339"/>
      <c r="R788" s="339"/>
      <c r="S788" s="270"/>
      <c r="V788" s="407">
        <v>57000000</v>
      </c>
      <c r="W788" s="394"/>
      <c r="X788" s="394"/>
      <c r="Y788" s="394"/>
      <c r="AA788" s="422">
        <v>1</v>
      </c>
      <c r="AB788" s="394"/>
      <c r="AC788" s="394"/>
      <c r="AD788" s="394"/>
    </row>
    <row r="789" spans="1:30" s="291" customFormat="1">
      <c r="A789" s="288"/>
      <c r="B789" s="337"/>
      <c r="C789" s="337"/>
      <c r="D789" s="337"/>
      <c r="E789" s="338"/>
      <c r="F789" s="270"/>
      <c r="G789" s="270"/>
      <c r="H789" s="270"/>
      <c r="I789" s="271"/>
      <c r="J789" s="270"/>
      <c r="K789" s="265"/>
      <c r="L789" s="265"/>
      <c r="M789" s="265"/>
      <c r="N789" s="270"/>
      <c r="O789" s="808"/>
      <c r="P789" s="808"/>
      <c r="Q789" s="339"/>
      <c r="R789" s="339"/>
      <c r="S789" s="270"/>
      <c r="V789" s="407"/>
      <c r="W789" s="394"/>
      <c r="X789" s="394"/>
      <c r="Y789" s="394"/>
      <c r="AA789" s="422"/>
      <c r="AB789" s="394"/>
      <c r="AC789" s="394"/>
      <c r="AD789" s="394"/>
    </row>
    <row r="790" spans="1:30" s="291" customFormat="1">
      <c r="A790" s="288" t="s">
        <v>208</v>
      </c>
      <c r="B790" s="337"/>
      <c r="C790" s="337"/>
      <c r="D790" s="337"/>
      <c r="E790" s="338"/>
      <c r="F790" s="270"/>
      <c r="G790" s="270"/>
      <c r="H790" s="270"/>
      <c r="I790" s="271"/>
      <c r="J790" s="270"/>
      <c r="K790" s="265"/>
      <c r="L790" s="265"/>
      <c r="M790" s="265"/>
      <c r="N790" s="270"/>
      <c r="O790" s="808"/>
      <c r="P790" s="808"/>
      <c r="Q790" s="339"/>
      <c r="R790" s="339"/>
      <c r="S790" s="270"/>
      <c r="V790" s="407"/>
      <c r="W790" s="394"/>
      <c r="X790" s="394"/>
      <c r="Y790" s="394"/>
      <c r="AA790" s="422"/>
      <c r="AB790" s="394"/>
      <c r="AC790" s="394"/>
      <c r="AD790" s="394"/>
    </row>
    <row r="791" spans="1:30" s="291" customFormat="1">
      <c r="A791" s="288"/>
      <c r="B791" s="337" t="s">
        <v>71</v>
      </c>
      <c r="C791" s="337"/>
      <c r="D791" s="337"/>
      <c r="E791" s="338"/>
      <c r="F791" s="270"/>
      <c r="G791" s="270"/>
      <c r="H791" s="270"/>
      <c r="I791" s="271"/>
      <c r="J791" s="270"/>
      <c r="K791" s="265"/>
      <c r="L791" s="265"/>
      <c r="M791" s="265"/>
      <c r="N791" s="270"/>
      <c r="O791" s="808"/>
      <c r="P791" s="808"/>
      <c r="Q791" s="339"/>
      <c r="R791" s="339"/>
      <c r="S791" s="270"/>
      <c r="V791" s="407"/>
      <c r="W791" s="394"/>
      <c r="X791" s="394"/>
      <c r="Y791" s="394"/>
      <c r="AA791" s="422"/>
      <c r="AB791" s="394"/>
      <c r="AC791" s="394"/>
      <c r="AD791" s="394"/>
    </row>
    <row r="792" spans="1:30" s="291" customFormat="1" ht="45">
      <c r="A792" s="288"/>
      <c r="B792" s="337" t="s">
        <v>209</v>
      </c>
      <c r="C792" s="337"/>
      <c r="D792" s="337"/>
      <c r="E792" s="338"/>
      <c r="F792" s="270">
        <v>143200000</v>
      </c>
      <c r="G792" s="270"/>
      <c r="H792" s="270"/>
      <c r="I792" s="271"/>
      <c r="J792" s="270"/>
      <c r="K792" s="847" t="s">
        <v>894</v>
      </c>
      <c r="L792" s="847" t="s">
        <v>895</v>
      </c>
      <c r="M792" s="847" t="s">
        <v>902</v>
      </c>
      <c r="N792" s="270"/>
      <c r="O792" s="808"/>
      <c r="P792" s="808"/>
      <c r="Q792" s="339"/>
      <c r="R792" s="339"/>
      <c r="S792" s="270"/>
      <c r="V792" s="407">
        <v>143200000</v>
      </c>
      <c r="W792" s="394"/>
      <c r="X792" s="394"/>
      <c r="Y792" s="394"/>
      <c r="AA792" s="422">
        <v>1</v>
      </c>
      <c r="AB792" s="394"/>
      <c r="AC792" s="394"/>
      <c r="AD792" s="394"/>
    </row>
    <row r="793" spans="1:30">
      <c r="A793" s="282"/>
      <c r="B793" s="283"/>
      <c r="C793" s="283"/>
      <c r="D793" s="283"/>
      <c r="E793" s="284"/>
      <c r="F793" s="335"/>
      <c r="G793" s="335"/>
      <c r="H793" s="335"/>
      <c r="I793" s="286"/>
      <c r="J793" s="335"/>
      <c r="K793" s="362"/>
      <c r="L793" s="362"/>
      <c r="M793" s="362"/>
      <c r="N793" s="335"/>
      <c r="O793" s="811"/>
      <c r="P793" s="811"/>
      <c r="Q793" s="336"/>
      <c r="R793" s="336"/>
      <c r="S793" s="335"/>
      <c r="V793" s="406"/>
      <c r="W793" s="364"/>
      <c r="X793" s="364"/>
      <c r="Y793" s="364"/>
      <c r="AA793" s="419"/>
      <c r="AB793" s="364"/>
      <c r="AC793" s="364"/>
      <c r="AD793" s="364"/>
    </row>
    <row r="794" spans="1:30">
      <c r="A794" s="282" t="s">
        <v>381</v>
      </c>
      <c r="B794" s="283"/>
      <c r="C794" s="283"/>
      <c r="D794" s="283"/>
      <c r="E794" s="284"/>
      <c r="F794" s="335"/>
      <c r="G794" s="335"/>
      <c r="H794" s="335"/>
      <c r="I794" s="286"/>
      <c r="J794" s="335"/>
      <c r="K794" s="362"/>
      <c r="L794" s="362"/>
      <c r="M794" s="362"/>
      <c r="N794" s="335"/>
      <c r="O794" s="811"/>
      <c r="P794" s="811"/>
      <c r="Q794" s="336"/>
      <c r="R794" s="336"/>
      <c r="S794" s="335"/>
      <c r="V794" s="406"/>
      <c r="W794" s="364"/>
      <c r="X794" s="364"/>
      <c r="Y794" s="364"/>
      <c r="AA794" s="419"/>
      <c r="AB794" s="364"/>
      <c r="AC794" s="364"/>
      <c r="AD794" s="364"/>
    </row>
    <row r="795" spans="1:30">
      <c r="A795" s="282"/>
      <c r="B795" s="283" t="s">
        <v>657</v>
      </c>
      <c r="C795" s="283"/>
      <c r="D795" s="283"/>
      <c r="E795" s="284"/>
      <c r="F795" s="335"/>
      <c r="G795" s="335"/>
      <c r="H795" s="335"/>
      <c r="I795" s="286"/>
      <c r="J795" s="335"/>
      <c r="K795" s="362"/>
      <c r="L795" s="362"/>
      <c r="M795" s="362"/>
      <c r="N795" s="335"/>
      <c r="O795" s="811"/>
      <c r="P795" s="811"/>
      <c r="Q795" s="336"/>
      <c r="R795" s="336"/>
      <c r="S795" s="335"/>
      <c r="V795" s="406"/>
      <c r="W795" s="364"/>
      <c r="X795" s="364"/>
      <c r="Y795" s="364"/>
      <c r="AA795" s="419"/>
      <c r="AB795" s="364"/>
      <c r="AC795" s="364"/>
      <c r="AD795" s="364"/>
    </row>
    <row r="796" spans="1:30">
      <c r="A796" s="282"/>
      <c r="B796" s="283" t="s">
        <v>663</v>
      </c>
      <c r="C796" s="283"/>
      <c r="D796" s="283"/>
      <c r="E796" s="284"/>
      <c r="F796" s="335">
        <v>49476000</v>
      </c>
      <c r="G796" s="335"/>
      <c r="H796" s="335"/>
      <c r="I796" s="286"/>
      <c r="J796" s="335"/>
      <c r="K796" s="362"/>
      <c r="L796" s="362"/>
      <c r="M796" s="362"/>
      <c r="N796" s="335"/>
      <c r="O796" s="811"/>
      <c r="P796" s="811"/>
      <c r="Q796" s="336"/>
      <c r="R796" s="336"/>
      <c r="S796" s="335"/>
      <c r="V796" s="364"/>
      <c r="W796" s="406">
        <v>49476000</v>
      </c>
      <c r="X796" s="364"/>
      <c r="Y796" s="364"/>
      <c r="AA796" s="327"/>
      <c r="AB796" s="406">
        <v>1</v>
      </c>
      <c r="AC796" s="364"/>
      <c r="AD796" s="364"/>
    </row>
    <row r="797" spans="1:30">
      <c r="A797" s="282"/>
      <c r="B797" s="283" t="s">
        <v>664</v>
      </c>
      <c r="C797" s="283"/>
      <c r="D797" s="283"/>
      <c r="E797" s="284"/>
      <c r="F797" s="335">
        <v>36670000</v>
      </c>
      <c r="G797" s="335"/>
      <c r="H797" s="335"/>
      <c r="I797" s="286"/>
      <c r="J797" s="335"/>
      <c r="K797" s="362"/>
      <c r="L797" s="362"/>
      <c r="M797" s="362"/>
      <c r="N797" s="335"/>
      <c r="O797" s="811"/>
      <c r="P797" s="811"/>
      <c r="Q797" s="336"/>
      <c r="R797" s="336"/>
      <c r="S797" s="335"/>
      <c r="V797" s="364"/>
      <c r="W797" s="364"/>
      <c r="X797" s="406">
        <v>36670000</v>
      </c>
      <c r="Y797" s="364"/>
      <c r="AA797" s="327"/>
      <c r="AB797" s="364"/>
      <c r="AC797" s="406">
        <v>1</v>
      </c>
      <c r="AD797" s="364"/>
    </row>
    <row r="798" spans="1:30">
      <c r="A798" s="282"/>
      <c r="B798" s="283"/>
      <c r="C798" s="283"/>
      <c r="D798" s="283"/>
      <c r="E798" s="284"/>
      <c r="F798" s="335"/>
      <c r="G798" s="335"/>
      <c r="H798" s="335"/>
      <c r="I798" s="286"/>
      <c r="J798" s="335"/>
      <c r="K798" s="362"/>
      <c r="L798" s="362"/>
      <c r="M798" s="362"/>
      <c r="N798" s="335"/>
      <c r="O798" s="811"/>
      <c r="P798" s="811"/>
      <c r="Q798" s="336"/>
      <c r="R798" s="336"/>
      <c r="S798" s="335"/>
      <c r="V798" s="406"/>
      <c r="W798" s="364"/>
      <c r="X798" s="364"/>
      <c r="Y798" s="364"/>
      <c r="AA798" s="419"/>
      <c r="AB798" s="364"/>
      <c r="AC798" s="364"/>
      <c r="AD798" s="364"/>
    </row>
    <row r="799" spans="1:30">
      <c r="A799" s="282" t="s">
        <v>390</v>
      </c>
      <c r="B799" s="283"/>
      <c r="C799" s="283"/>
      <c r="D799" s="283"/>
      <c r="E799" s="284"/>
      <c r="F799" s="335"/>
      <c r="G799" s="335"/>
      <c r="H799" s="335"/>
      <c r="I799" s="286"/>
      <c r="J799" s="335"/>
      <c r="K799" s="362"/>
      <c r="L799" s="362"/>
      <c r="M799" s="362"/>
      <c r="N799" s="335"/>
      <c r="O799" s="811"/>
      <c r="P799" s="811"/>
      <c r="Q799" s="336"/>
      <c r="R799" s="336"/>
      <c r="S799" s="335"/>
      <c r="V799" s="406"/>
      <c r="W799" s="364"/>
      <c r="X799" s="364"/>
      <c r="Y799" s="364"/>
      <c r="AA799" s="419"/>
      <c r="AB799" s="364"/>
      <c r="AC799" s="364"/>
      <c r="AD799" s="364"/>
    </row>
    <row r="800" spans="1:30">
      <c r="A800" s="282"/>
      <c r="B800" s="283" t="s">
        <v>384</v>
      </c>
      <c r="C800" s="283"/>
      <c r="D800" s="283"/>
      <c r="E800" s="284"/>
      <c r="F800" s="335"/>
      <c r="G800" s="335"/>
      <c r="H800" s="335"/>
      <c r="I800" s="286"/>
      <c r="J800" s="335"/>
      <c r="K800" s="362"/>
      <c r="L800" s="362"/>
      <c r="M800" s="362"/>
      <c r="N800" s="335"/>
      <c r="O800" s="811"/>
      <c r="P800" s="811"/>
      <c r="Q800" s="336"/>
      <c r="R800" s="336"/>
      <c r="S800" s="335"/>
      <c r="V800" s="406"/>
      <c r="W800" s="364"/>
      <c r="X800" s="364"/>
      <c r="Y800" s="364"/>
      <c r="AA800" s="419"/>
      <c r="AB800" s="364"/>
      <c r="AC800" s="364"/>
      <c r="AD800" s="364"/>
    </row>
    <row r="801" spans="1:30">
      <c r="A801" s="282"/>
      <c r="B801" s="278" t="s">
        <v>391</v>
      </c>
      <c r="C801" s="278"/>
      <c r="D801" s="278"/>
      <c r="E801" s="279"/>
      <c r="F801" s="233">
        <v>30000000</v>
      </c>
      <c r="G801" s="335"/>
      <c r="H801" s="335"/>
      <c r="I801" s="286"/>
      <c r="J801" s="335"/>
      <c r="K801" s="362"/>
      <c r="L801" s="362"/>
      <c r="M801" s="362"/>
      <c r="N801" s="335"/>
      <c r="O801" s="811"/>
      <c r="P801" s="811"/>
      <c r="Q801" s="336"/>
      <c r="R801" s="336"/>
      <c r="S801" s="335"/>
      <c r="V801" s="391">
        <v>30000000</v>
      </c>
      <c r="W801" s="364"/>
      <c r="X801" s="364"/>
      <c r="Y801" s="364"/>
      <c r="AA801" s="390">
        <v>1</v>
      </c>
      <c r="AB801" s="364"/>
      <c r="AC801" s="364"/>
      <c r="AD801" s="364"/>
    </row>
    <row r="802" spans="1:30">
      <c r="A802" s="282"/>
      <c r="B802" s="278" t="s">
        <v>392</v>
      </c>
      <c r="C802" s="278"/>
      <c r="D802" s="278"/>
      <c r="E802" s="279"/>
      <c r="F802" s="233">
        <v>90000000</v>
      </c>
      <c r="G802" s="335"/>
      <c r="H802" s="335"/>
      <c r="I802" s="286"/>
      <c r="J802" s="335"/>
      <c r="K802" s="362"/>
      <c r="L802" s="362"/>
      <c r="M802" s="362"/>
      <c r="N802" s="335"/>
      <c r="O802" s="811"/>
      <c r="P802" s="811"/>
      <c r="Q802" s="336"/>
      <c r="R802" s="336"/>
      <c r="S802" s="335"/>
      <c r="V802" s="391">
        <v>90000000</v>
      </c>
      <c r="W802" s="364"/>
      <c r="X802" s="364"/>
      <c r="Y802" s="364"/>
      <c r="AA802" s="390">
        <v>1</v>
      </c>
      <c r="AB802" s="364"/>
      <c r="AC802" s="364"/>
      <c r="AD802" s="364"/>
    </row>
    <row r="803" spans="1:30">
      <c r="A803" s="282"/>
      <c r="B803" s="278" t="s">
        <v>393</v>
      </c>
      <c r="C803" s="278"/>
      <c r="D803" s="278"/>
      <c r="E803" s="279"/>
      <c r="F803" s="233">
        <v>68826000</v>
      </c>
      <c r="G803" s="335"/>
      <c r="H803" s="335"/>
      <c r="I803" s="286"/>
      <c r="J803" s="335"/>
      <c r="K803" s="362"/>
      <c r="L803" s="362"/>
      <c r="M803" s="362"/>
      <c r="N803" s="335"/>
      <c r="O803" s="811"/>
      <c r="P803" s="811"/>
      <c r="Q803" s="336"/>
      <c r="R803" s="336"/>
      <c r="S803" s="335"/>
      <c r="V803" s="391">
        <v>68826000</v>
      </c>
      <c r="W803" s="364"/>
      <c r="X803" s="364"/>
      <c r="Y803" s="364"/>
      <c r="AA803" s="390">
        <v>1</v>
      </c>
      <c r="AB803" s="364"/>
      <c r="AC803" s="364"/>
      <c r="AD803" s="364"/>
    </row>
    <row r="804" spans="1:30">
      <c r="A804" s="282"/>
      <c r="B804" s="278" t="s">
        <v>394</v>
      </c>
      <c r="C804" s="278"/>
      <c r="D804" s="278"/>
      <c r="E804" s="279"/>
      <c r="F804" s="233">
        <v>172000000</v>
      </c>
      <c r="G804" s="335"/>
      <c r="H804" s="335"/>
      <c r="I804" s="286"/>
      <c r="J804" s="335"/>
      <c r="K804" s="362"/>
      <c r="L804" s="362"/>
      <c r="M804" s="362"/>
      <c r="N804" s="335"/>
      <c r="O804" s="811"/>
      <c r="P804" s="811"/>
      <c r="Q804" s="336"/>
      <c r="R804" s="336"/>
      <c r="S804" s="335"/>
      <c r="V804" s="391">
        <v>172000000</v>
      </c>
      <c r="W804" s="364"/>
      <c r="X804" s="364"/>
      <c r="Y804" s="364"/>
      <c r="AA804" s="390">
        <v>1</v>
      </c>
      <c r="AB804" s="364"/>
      <c r="AC804" s="364"/>
      <c r="AD804" s="364"/>
    </row>
    <row r="805" spans="1:30">
      <c r="A805" s="282"/>
      <c r="B805" s="283"/>
      <c r="C805" s="283"/>
      <c r="D805" s="283"/>
      <c r="E805" s="284"/>
      <c r="F805" s="335"/>
      <c r="G805" s="335"/>
      <c r="H805" s="335"/>
      <c r="I805" s="286"/>
      <c r="J805" s="335"/>
      <c r="K805" s="362"/>
      <c r="L805" s="362"/>
      <c r="M805" s="362"/>
      <c r="N805" s="335"/>
      <c r="O805" s="811"/>
      <c r="P805" s="811"/>
      <c r="Q805" s="336"/>
      <c r="R805" s="336"/>
      <c r="S805" s="335"/>
      <c r="V805" s="406"/>
      <c r="W805" s="364"/>
      <c r="X805" s="364"/>
      <c r="Y805" s="364"/>
      <c r="AA805" s="419"/>
      <c r="AB805" s="364"/>
      <c r="AC805" s="364"/>
      <c r="AD805" s="364"/>
    </row>
    <row r="806" spans="1:30" s="443" customFormat="1">
      <c r="A806" s="446" t="s">
        <v>18</v>
      </c>
      <c r="B806" s="447"/>
      <c r="C806" s="447"/>
      <c r="D806" s="447"/>
      <c r="E806" s="448"/>
      <c r="F806" s="449"/>
      <c r="G806" s="449"/>
      <c r="H806" s="449"/>
      <c r="I806" s="450"/>
      <c r="J806" s="449"/>
      <c r="K806" s="488"/>
      <c r="L806" s="488"/>
      <c r="M806" s="488"/>
      <c r="N806" s="449"/>
      <c r="O806" s="804"/>
      <c r="P806" s="804"/>
      <c r="Q806" s="451"/>
      <c r="R806" s="451"/>
      <c r="S806" s="449"/>
      <c r="V806" s="444"/>
      <c r="W806" s="445"/>
      <c r="X806" s="445"/>
      <c r="Y806" s="445"/>
      <c r="AA806" s="444"/>
      <c r="AB806" s="445"/>
      <c r="AC806" s="445"/>
      <c r="AD806" s="445"/>
    </row>
    <row r="807" spans="1:30">
      <c r="A807" s="277" t="s">
        <v>2</v>
      </c>
      <c r="B807" s="278"/>
      <c r="C807" s="278"/>
      <c r="D807" s="278"/>
      <c r="E807" s="279"/>
      <c r="F807" s="233"/>
      <c r="G807" s="233"/>
      <c r="H807" s="233"/>
      <c r="I807" s="294"/>
      <c r="J807" s="233"/>
      <c r="K807" s="365"/>
      <c r="L807" s="365"/>
      <c r="M807" s="365"/>
      <c r="N807" s="233"/>
      <c r="O807" s="796"/>
      <c r="P807" s="796"/>
      <c r="Q807" s="295"/>
      <c r="R807" s="295"/>
      <c r="S807" s="233" t="s">
        <v>582</v>
      </c>
      <c r="V807" s="391"/>
      <c r="W807" s="364"/>
      <c r="X807" s="364"/>
      <c r="Y807" s="364"/>
      <c r="AA807" s="390"/>
      <c r="AB807" s="364"/>
      <c r="AC807" s="364"/>
      <c r="AD807" s="364"/>
    </row>
    <row r="808" spans="1:30">
      <c r="A808" s="277"/>
      <c r="B808" s="278" t="s">
        <v>36</v>
      </c>
      <c r="C808" s="278"/>
      <c r="D808" s="278"/>
      <c r="E808" s="279"/>
      <c r="F808" s="233">
        <v>110600000</v>
      </c>
      <c r="G808" s="233"/>
      <c r="H808" s="233"/>
      <c r="I808" s="294"/>
      <c r="J808" s="233"/>
      <c r="K808" s="365"/>
      <c r="L808" s="365"/>
      <c r="M808" s="365"/>
      <c r="N808" s="233"/>
      <c r="O808" s="796"/>
      <c r="P808" s="796"/>
      <c r="Q808" s="295"/>
      <c r="R808" s="295"/>
      <c r="S808" s="233"/>
      <c r="V808" s="364"/>
      <c r="W808" s="364"/>
      <c r="X808" s="364"/>
      <c r="Y808" s="391">
        <v>110600000</v>
      </c>
      <c r="AA808" s="327"/>
      <c r="AB808" s="364"/>
      <c r="AC808" s="364"/>
      <c r="AD808" s="391">
        <v>1</v>
      </c>
    </row>
    <row r="809" spans="1:30">
      <c r="A809" s="277"/>
      <c r="B809" s="278"/>
      <c r="C809" s="278"/>
      <c r="D809" s="278"/>
      <c r="E809" s="279"/>
      <c r="F809" s="280"/>
      <c r="G809" s="280"/>
      <c r="H809" s="280"/>
      <c r="I809" s="294"/>
      <c r="J809" s="280"/>
      <c r="K809" s="380"/>
      <c r="L809" s="380"/>
      <c r="M809" s="380"/>
      <c r="N809" s="280"/>
      <c r="O809" s="797"/>
      <c r="P809" s="797"/>
      <c r="Q809" s="310"/>
      <c r="R809" s="310"/>
      <c r="S809" s="280"/>
      <c r="V809" s="364"/>
      <c r="W809" s="364"/>
      <c r="X809" s="364"/>
      <c r="Y809" s="392"/>
      <c r="AA809" s="327"/>
      <c r="AB809" s="364"/>
      <c r="AC809" s="364"/>
      <c r="AD809" s="392"/>
    </row>
    <row r="810" spans="1:30" s="443" customFormat="1">
      <c r="A810" s="446" t="s">
        <v>56</v>
      </c>
      <c r="B810" s="447"/>
      <c r="C810" s="447"/>
      <c r="D810" s="447"/>
      <c r="E810" s="448"/>
      <c r="F810" s="449"/>
      <c r="G810" s="449"/>
      <c r="H810" s="449"/>
      <c r="I810" s="450"/>
      <c r="J810" s="449"/>
      <c r="K810" s="488"/>
      <c r="L810" s="488"/>
      <c r="M810" s="488"/>
      <c r="N810" s="449"/>
      <c r="O810" s="804"/>
      <c r="P810" s="804"/>
      <c r="Q810" s="451"/>
      <c r="R810" s="451"/>
      <c r="S810" s="449"/>
      <c r="V810" s="445"/>
      <c r="W810" s="445"/>
      <c r="X810" s="445"/>
      <c r="Y810" s="444"/>
      <c r="AA810" s="445"/>
      <c r="AB810" s="445"/>
      <c r="AC810" s="445"/>
      <c r="AD810" s="444"/>
    </row>
    <row r="811" spans="1:30">
      <c r="A811" s="277" t="s">
        <v>2</v>
      </c>
      <c r="B811" s="278"/>
      <c r="C811" s="278"/>
      <c r="D811" s="278"/>
      <c r="E811" s="279"/>
      <c r="F811" s="233"/>
      <c r="G811" s="233"/>
      <c r="H811" s="233"/>
      <c r="I811" s="294"/>
      <c r="J811" s="233"/>
      <c r="K811" s="365"/>
      <c r="L811" s="365"/>
      <c r="M811" s="365"/>
      <c r="N811" s="233"/>
      <c r="O811" s="796"/>
      <c r="P811" s="796"/>
      <c r="Q811" s="295"/>
      <c r="R811" s="295"/>
      <c r="S811" s="233"/>
      <c r="V811" s="364"/>
      <c r="W811" s="364"/>
      <c r="X811" s="364"/>
      <c r="Y811" s="391"/>
      <c r="AA811" s="327"/>
      <c r="AB811" s="364"/>
      <c r="AC811" s="364"/>
      <c r="AD811" s="391"/>
    </row>
    <row r="812" spans="1:30">
      <c r="A812" s="277"/>
      <c r="B812" s="278" t="s">
        <v>36</v>
      </c>
      <c r="C812" s="278"/>
      <c r="D812" s="278"/>
      <c r="E812" s="279"/>
      <c r="F812" s="233">
        <v>66846480</v>
      </c>
      <c r="G812" s="233"/>
      <c r="H812" s="233"/>
      <c r="I812" s="294"/>
      <c r="J812" s="233"/>
      <c r="K812" s="365"/>
      <c r="L812" s="365"/>
      <c r="M812" s="365"/>
      <c r="N812" s="233"/>
      <c r="O812" s="796"/>
      <c r="P812" s="796"/>
      <c r="Q812" s="295"/>
      <c r="R812" s="295"/>
      <c r="S812" s="233" t="s">
        <v>582</v>
      </c>
      <c r="V812" s="364"/>
      <c r="W812" s="364"/>
      <c r="X812" s="364"/>
      <c r="Y812" s="391">
        <v>66846480</v>
      </c>
      <c r="AA812" s="327"/>
      <c r="AB812" s="364"/>
      <c r="AC812" s="364"/>
      <c r="AD812" s="391">
        <v>1</v>
      </c>
    </row>
    <row r="813" spans="1:30">
      <c r="A813" s="277"/>
      <c r="B813" s="278"/>
      <c r="C813" s="278"/>
      <c r="D813" s="278"/>
      <c r="E813" s="279"/>
      <c r="F813" s="280"/>
      <c r="G813" s="280"/>
      <c r="H813" s="280"/>
      <c r="I813" s="294"/>
      <c r="J813" s="280"/>
      <c r="K813" s="380"/>
      <c r="L813" s="380"/>
      <c r="M813" s="380"/>
      <c r="N813" s="280"/>
      <c r="O813" s="797"/>
      <c r="P813" s="797"/>
      <c r="Q813" s="310"/>
      <c r="R813" s="310"/>
      <c r="S813" s="280"/>
      <c r="V813" s="364"/>
      <c r="W813" s="364"/>
      <c r="X813" s="364"/>
      <c r="Y813" s="392"/>
      <c r="AA813" s="327"/>
      <c r="AB813" s="364"/>
      <c r="AC813" s="364"/>
      <c r="AD813" s="392"/>
    </row>
    <row r="814" spans="1:30">
      <c r="A814" s="277" t="s">
        <v>57</v>
      </c>
      <c r="B814" s="278"/>
      <c r="C814" s="278"/>
      <c r="D814" s="278"/>
      <c r="E814" s="279"/>
      <c r="F814" s="280"/>
      <c r="G814" s="280"/>
      <c r="H814" s="280"/>
      <c r="I814" s="294"/>
      <c r="J814" s="280"/>
      <c r="K814" s="380"/>
      <c r="L814" s="380"/>
      <c r="M814" s="380"/>
      <c r="N814" s="280"/>
      <c r="O814" s="797"/>
      <c r="P814" s="797"/>
      <c r="Q814" s="310"/>
      <c r="R814" s="310"/>
      <c r="S814" s="280"/>
      <c r="V814" s="364"/>
      <c r="W814" s="364"/>
      <c r="X814" s="364"/>
      <c r="Y814" s="392"/>
      <c r="AA814" s="327"/>
      <c r="AB814" s="364"/>
      <c r="AC814" s="364"/>
      <c r="AD814" s="392"/>
    </row>
    <row r="815" spans="1:30">
      <c r="A815" s="277"/>
      <c r="B815" s="278" t="s">
        <v>359</v>
      </c>
      <c r="C815" s="278"/>
      <c r="D815" s="278"/>
      <c r="E815" s="279"/>
      <c r="F815" s="280"/>
      <c r="G815" s="280"/>
      <c r="H815" s="280"/>
      <c r="I815" s="294"/>
      <c r="J815" s="280"/>
      <c r="K815" s="380"/>
      <c r="L815" s="380"/>
      <c r="M815" s="380"/>
      <c r="N815" s="280"/>
      <c r="O815" s="797"/>
      <c r="P815" s="797"/>
      <c r="Q815" s="310"/>
      <c r="R815" s="310"/>
      <c r="S815" s="280"/>
      <c r="V815" s="364"/>
      <c r="W815" s="364"/>
      <c r="X815" s="364"/>
      <c r="Y815" s="392"/>
      <c r="AA815" s="327"/>
      <c r="AB815" s="364"/>
      <c r="AC815" s="364"/>
      <c r="AD815" s="392"/>
    </row>
    <row r="816" spans="1:30">
      <c r="A816" s="277"/>
      <c r="B816" s="278" t="s">
        <v>210</v>
      </c>
      <c r="C816" s="278"/>
      <c r="D816" s="278"/>
      <c r="E816" s="279"/>
      <c r="F816" s="280">
        <v>10000000</v>
      </c>
      <c r="G816" s="280"/>
      <c r="H816" s="280"/>
      <c r="I816" s="294"/>
      <c r="J816" s="280"/>
      <c r="K816" s="380"/>
      <c r="L816" s="380"/>
      <c r="M816" s="380"/>
      <c r="N816" s="280"/>
      <c r="O816" s="797"/>
      <c r="P816" s="797"/>
      <c r="Q816" s="310"/>
      <c r="R816" s="310"/>
      <c r="S816" s="280"/>
      <c r="V816" s="364"/>
      <c r="W816" s="364"/>
      <c r="X816" s="364"/>
      <c r="Y816" s="392">
        <v>10000000</v>
      </c>
      <c r="AA816" s="327"/>
      <c r="AB816" s="364"/>
      <c r="AC816" s="364"/>
      <c r="AD816" s="392">
        <v>1</v>
      </c>
    </row>
    <row r="817" spans="1:30">
      <c r="A817" s="277"/>
      <c r="B817" s="278"/>
      <c r="C817" s="278"/>
      <c r="D817" s="278"/>
      <c r="E817" s="279"/>
      <c r="F817" s="280"/>
      <c r="G817" s="280"/>
      <c r="H817" s="280"/>
      <c r="I817" s="294"/>
      <c r="J817" s="280"/>
      <c r="K817" s="380"/>
      <c r="L817" s="380"/>
      <c r="M817" s="380"/>
      <c r="N817" s="280"/>
      <c r="O817" s="797"/>
      <c r="P817" s="797"/>
      <c r="Q817" s="310"/>
      <c r="R817" s="310"/>
      <c r="S817" s="280"/>
      <c r="V817" s="392"/>
      <c r="W817" s="364"/>
      <c r="X817" s="364"/>
      <c r="Y817" s="364"/>
      <c r="AA817" s="419"/>
      <c r="AB817" s="364"/>
      <c r="AC817" s="364"/>
      <c r="AD817" s="364"/>
    </row>
    <row r="818" spans="1:30" s="443" customFormat="1">
      <c r="A818" s="446" t="s">
        <v>54</v>
      </c>
      <c r="B818" s="447"/>
      <c r="C818" s="447"/>
      <c r="D818" s="447"/>
      <c r="E818" s="448"/>
      <c r="F818" s="449"/>
      <c r="G818" s="449"/>
      <c r="H818" s="449"/>
      <c r="I818" s="450"/>
      <c r="J818" s="449"/>
      <c r="K818" s="488"/>
      <c r="L818" s="488"/>
      <c r="M818" s="488"/>
      <c r="N818" s="449"/>
      <c r="O818" s="804"/>
      <c r="P818" s="804"/>
      <c r="Q818" s="451"/>
      <c r="R818" s="451"/>
      <c r="S818" s="449"/>
      <c r="V818" s="444"/>
      <c r="W818" s="445"/>
      <c r="X818" s="445"/>
      <c r="Y818" s="445"/>
      <c r="AA818" s="444"/>
      <c r="AB818" s="445"/>
      <c r="AC818" s="445"/>
      <c r="AD818" s="445"/>
    </row>
    <row r="819" spans="1:30">
      <c r="A819" s="277" t="s">
        <v>2</v>
      </c>
      <c r="B819" s="278"/>
      <c r="C819" s="278"/>
      <c r="D819" s="278"/>
      <c r="E819" s="279"/>
      <c r="F819" s="233"/>
      <c r="G819" s="233"/>
      <c r="H819" s="233"/>
      <c r="I819" s="294"/>
      <c r="J819" s="233"/>
      <c r="K819" s="365"/>
      <c r="L819" s="365"/>
      <c r="M819" s="365"/>
      <c r="N819" s="233"/>
      <c r="O819" s="796"/>
      <c r="P819" s="796"/>
      <c r="Q819" s="295"/>
      <c r="R819" s="295"/>
      <c r="S819" s="233"/>
      <c r="V819" s="391"/>
      <c r="W819" s="364"/>
      <c r="X819" s="364"/>
      <c r="Y819" s="364"/>
      <c r="AA819" s="390"/>
      <c r="AB819" s="364"/>
      <c r="AC819" s="364"/>
      <c r="AD819" s="364"/>
    </row>
    <row r="820" spans="1:30">
      <c r="A820" s="277"/>
      <c r="B820" s="278" t="s">
        <v>36</v>
      </c>
      <c r="C820" s="278"/>
      <c r="D820" s="278"/>
      <c r="E820" s="279"/>
      <c r="F820" s="233">
        <v>177950000</v>
      </c>
      <c r="G820" s="233"/>
      <c r="H820" s="233"/>
      <c r="I820" s="294"/>
      <c r="J820" s="233"/>
      <c r="K820" s="365"/>
      <c r="L820" s="365"/>
      <c r="M820" s="365"/>
      <c r="N820" s="233"/>
      <c r="O820" s="796"/>
      <c r="P820" s="796"/>
      <c r="Q820" s="295"/>
      <c r="R820" s="295"/>
      <c r="S820" s="233"/>
      <c r="V820" s="364"/>
      <c r="W820" s="364"/>
      <c r="X820" s="364"/>
      <c r="Y820" s="391">
        <v>177950000</v>
      </c>
      <c r="AA820" s="327"/>
      <c r="AB820" s="364"/>
      <c r="AC820" s="364"/>
      <c r="AD820" s="391">
        <v>1</v>
      </c>
    </row>
    <row r="821" spans="1:30">
      <c r="A821" s="277"/>
      <c r="B821" s="278"/>
      <c r="C821" s="896" t="s">
        <v>957</v>
      </c>
      <c r="D821" s="278"/>
      <c r="E821" s="279"/>
      <c r="F821" s="233"/>
      <c r="G821" s="897">
        <v>16000000</v>
      </c>
      <c r="H821" s="897">
        <v>14000000</v>
      </c>
      <c r="I821" s="874"/>
      <c r="J821" s="897"/>
      <c r="K821" s="884"/>
      <c r="L821" s="365"/>
      <c r="M821" s="365"/>
      <c r="N821" s="233"/>
      <c r="O821" s="796"/>
      <c r="P821" s="796"/>
      <c r="Q821" s="295"/>
      <c r="R821" s="295"/>
      <c r="S821" s="897" t="s">
        <v>582</v>
      </c>
      <c r="V821" s="364"/>
      <c r="W821" s="364"/>
      <c r="X821" s="364"/>
      <c r="Y821" s="391"/>
      <c r="AA821" s="327"/>
      <c r="AB821" s="364"/>
      <c r="AC821" s="364"/>
      <c r="AD821" s="391"/>
    </row>
    <row r="822" spans="1:30">
      <c r="A822" s="277"/>
      <c r="B822" s="278"/>
      <c r="C822" s="896" t="s">
        <v>957</v>
      </c>
      <c r="D822" s="278"/>
      <c r="E822" s="279"/>
      <c r="F822" s="233"/>
      <c r="G822" s="897">
        <v>2400000</v>
      </c>
      <c r="H822" s="897">
        <v>3538000</v>
      </c>
      <c r="I822" s="874"/>
      <c r="J822" s="897"/>
      <c r="K822" s="884"/>
      <c r="L822" s="365"/>
      <c r="M822" s="365"/>
      <c r="N822" s="233"/>
      <c r="O822" s="796"/>
      <c r="P822" s="796"/>
      <c r="Q822" s="295"/>
      <c r="R822" s="295"/>
      <c r="S822" s="897" t="s">
        <v>582</v>
      </c>
      <c r="V822" s="364"/>
      <c r="W822" s="364"/>
      <c r="X822" s="364"/>
      <c r="Y822" s="391"/>
      <c r="AA822" s="327"/>
      <c r="AB822" s="364"/>
      <c r="AC822" s="364"/>
      <c r="AD822" s="391"/>
    </row>
    <row r="823" spans="1:30">
      <c r="A823" s="277"/>
      <c r="B823" s="278"/>
      <c r="C823" s="896" t="s">
        <v>958</v>
      </c>
      <c r="D823" s="278"/>
      <c r="E823" s="279"/>
      <c r="F823" s="233"/>
      <c r="G823" s="897">
        <v>46500000</v>
      </c>
      <c r="H823" s="897">
        <v>47957500</v>
      </c>
      <c r="I823" s="874"/>
      <c r="J823" s="897"/>
      <c r="K823" s="884"/>
      <c r="L823" s="365"/>
      <c r="M823" s="365"/>
      <c r="N823" s="233"/>
      <c r="O823" s="796"/>
      <c r="P823" s="796"/>
      <c r="Q823" s="295"/>
      <c r="R823" s="295"/>
      <c r="S823" s="897" t="s">
        <v>582</v>
      </c>
      <c r="V823" s="364"/>
      <c r="W823" s="364"/>
      <c r="X823" s="364"/>
      <c r="Y823" s="391"/>
      <c r="AA823" s="327"/>
      <c r="AB823" s="364"/>
      <c r="AC823" s="364"/>
      <c r="AD823" s="391"/>
    </row>
    <row r="824" spans="1:30">
      <c r="A824" s="277"/>
      <c r="B824" s="278"/>
      <c r="C824" s="896" t="s">
        <v>959</v>
      </c>
      <c r="D824" s="278"/>
      <c r="E824" s="279"/>
      <c r="F824" s="233"/>
      <c r="G824" s="897">
        <v>19200000</v>
      </c>
      <c r="H824" s="897">
        <v>15037000</v>
      </c>
      <c r="I824" s="874"/>
      <c r="J824" s="897"/>
      <c r="K824" s="884" t="s">
        <v>969</v>
      </c>
      <c r="L824" s="365"/>
      <c r="M824" s="365"/>
      <c r="N824" s="233"/>
      <c r="O824" s="796"/>
      <c r="P824" s="796"/>
      <c r="Q824" s="295"/>
      <c r="R824" s="295"/>
      <c r="S824" s="897"/>
      <c r="V824" s="364"/>
      <c r="W824" s="364"/>
      <c r="X824" s="364"/>
      <c r="Y824" s="391"/>
      <c r="AA824" s="327"/>
      <c r="AB824" s="364"/>
      <c r="AC824" s="364"/>
      <c r="AD824" s="391"/>
    </row>
    <row r="825" spans="1:30">
      <c r="A825" s="277"/>
      <c r="B825" s="278"/>
      <c r="C825" s="896" t="s">
        <v>960</v>
      </c>
      <c r="D825" s="278"/>
      <c r="E825" s="279"/>
      <c r="F825" s="233"/>
      <c r="G825" s="897">
        <v>5600000</v>
      </c>
      <c r="H825" s="897">
        <v>5400000</v>
      </c>
      <c r="I825" s="874"/>
      <c r="J825" s="897"/>
      <c r="K825" s="884"/>
      <c r="L825" s="365"/>
      <c r="M825" s="365"/>
      <c r="N825" s="233"/>
      <c r="O825" s="796"/>
      <c r="P825" s="796"/>
      <c r="Q825" s="295"/>
      <c r="R825" s="295"/>
      <c r="S825" s="897" t="s">
        <v>582</v>
      </c>
      <c r="V825" s="364"/>
      <c r="W825" s="364"/>
      <c r="X825" s="364"/>
      <c r="Y825" s="391"/>
      <c r="AA825" s="327"/>
      <c r="AB825" s="364"/>
      <c r="AC825" s="364"/>
      <c r="AD825" s="391"/>
    </row>
    <row r="826" spans="1:30">
      <c r="A826" s="277"/>
      <c r="B826" s="278"/>
      <c r="C826" s="896" t="s">
        <v>961</v>
      </c>
      <c r="D826" s="278"/>
      <c r="E826" s="279"/>
      <c r="F826" s="233"/>
      <c r="G826" s="897">
        <v>2800000</v>
      </c>
      <c r="H826" s="897">
        <v>2250000</v>
      </c>
      <c r="I826" s="874"/>
      <c r="J826" s="897"/>
      <c r="K826" s="884"/>
      <c r="L826" s="365"/>
      <c r="M826" s="365"/>
      <c r="N826" s="233"/>
      <c r="O826" s="796"/>
      <c r="P826" s="796"/>
      <c r="Q826" s="295"/>
      <c r="R826" s="295"/>
      <c r="S826" s="897" t="s">
        <v>582</v>
      </c>
      <c r="V826" s="364"/>
      <c r="W826" s="364"/>
      <c r="X826" s="364"/>
      <c r="Y826" s="391"/>
      <c r="AA826" s="327"/>
      <c r="AB826" s="364"/>
      <c r="AC826" s="364"/>
      <c r="AD826" s="391"/>
    </row>
    <row r="827" spans="1:30">
      <c r="A827" s="277"/>
      <c r="B827" s="278"/>
      <c r="C827" s="896" t="s">
        <v>962</v>
      </c>
      <c r="D827" s="278"/>
      <c r="E827" s="279"/>
      <c r="F827" s="233"/>
      <c r="G827" s="897">
        <v>4000000</v>
      </c>
      <c r="H827" s="897">
        <v>3627837</v>
      </c>
      <c r="I827" s="874"/>
      <c r="J827" s="897"/>
      <c r="K827" s="884"/>
      <c r="L827" s="365"/>
      <c r="M827" s="365"/>
      <c r="N827" s="233"/>
      <c r="O827" s="796"/>
      <c r="P827" s="796"/>
      <c r="Q827" s="295"/>
      <c r="R827" s="295"/>
      <c r="S827" s="897" t="s">
        <v>582</v>
      </c>
      <c r="V827" s="364"/>
      <c r="W827" s="364"/>
      <c r="X827" s="364"/>
      <c r="Y827" s="391"/>
      <c r="AA827" s="327"/>
      <c r="AB827" s="364"/>
      <c r="AC827" s="364"/>
      <c r="AD827" s="391"/>
    </row>
    <row r="828" spans="1:30">
      <c r="A828" s="277"/>
      <c r="B828" s="278"/>
      <c r="C828" s="896" t="s">
        <v>963</v>
      </c>
      <c r="D828" s="278"/>
      <c r="E828" s="279"/>
      <c r="F828" s="233"/>
      <c r="G828" s="897">
        <v>15775000</v>
      </c>
      <c r="H828" s="897">
        <v>14700000</v>
      </c>
      <c r="I828" s="874"/>
      <c r="J828" s="897"/>
      <c r="K828" s="884"/>
      <c r="L828" s="365"/>
      <c r="M828" s="365"/>
      <c r="N828" s="233"/>
      <c r="O828" s="796"/>
      <c r="P828" s="796"/>
      <c r="Q828" s="295"/>
      <c r="R828" s="295"/>
      <c r="S828" s="897" t="s">
        <v>582</v>
      </c>
      <c r="V828" s="364"/>
      <c r="W828" s="364"/>
      <c r="X828" s="364"/>
      <c r="Y828" s="391"/>
      <c r="AA828" s="327"/>
      <c r="AB828" s="364"/>
      <c r="AC828" s="364"/>
      <c r="AD828" s="391"/>
    </row>
    <row r="829" spans="1:30">
      <c r="A829" s="277"/>
      <c r="B829" s="278"/>
      <c r="C829" s="896" t="s">
        <v>964</v>
      </c>
      <c r="D829" s="278"/>
      <c r="E829" s="279"/>
      <c r="F829" s="233"/>
      <c r="G829" s="897">
        <v>37000000</v>
      </c>
      <c r="H829" s="897">
        <v>36500000</v>
      </c>
      <c r="I829" s="874"/>
      <c r="J829" s="897"/>
      <c r="K829" s="875" t="s">
        <v>970</v>
      </c>
      <c r="L829" s="365"/>
      <c r="M829" s="365"/>
      <c r="N829" s="233"/>
      <c r="O829" s="796"/>
      <c r="P829" s="796"/>
      <c r="Q829" s="295"/>
      <c r="R829" s="295"/>
      <c r="S829" s="897" t="s">
        <v>582</v>
      </c>
      <c r="V829" s="364"/>
      <c r="W829" s="364"/>
      <c r="X829" s="364"/>
      <c r="Y829" s="391"/>
      <c r="AA829" s="327"/>
      <c r="AB829" s="364"/>
      <c r="AC829" s="364"/>
      <c r="AD829" s="391"/>
    </row>
    <row r="830" spans="1:30">
      <c r="A830" s="277"/>
      <c r="B830" s="278"/>
      <c r="C830" s="896" t="s">
        <v>965</v>
      </c>
      <c r="D830" s="278"/>
      <c r="E830" s="279"/>
      <c r="F830" s="233"/>
      <c r="G830" s="897">
        <v>9000000</v>
      </c>
      <c r="H830" s="897">
        <v>8800000</v>
      </c>
      <c r="I830" s="874"/>
      <c r="J830" s="897"/>
      <c r="K830" s="875" t="s">
        <v>970</v>
      </c>
      <c r="L830" s="365"/>
      <c r="M830" s="365"/>
      <c r="N830" s="233"/>
      <c r="O830" s="796"/>
      <c r="P830" s="796"/>
      <c r="Q830" s="295"/>
      <c r="R830" s="295"/>
      <c r="S830" s="897"/>
      <c r="V830" s="364"/>
      <c r="W830" s="364"/>
      <c r="X830" s="364"/>
      <c r="Y830" s="391"/>
      <c r="AA830" s="327"/>
      <c r="AB830" s="364"/>
      <c r="AC830" s="364"/>
      <c r="AD830" s="391"/>
    </row>
    <row r="831" spans="1:30">
      <c r="A831" s="277"/>
      <c r="B831" s="278"/>
      <c r="C831" s="896" t="s">
        <v>966</v>
      </c>
      <c r="D831" s="278"/>
      <c r="E831" s="279"/>
      <c r="F831" s="233"/>
      <c r="G831" s="897">
        <v>120000000</v>
      </c>
      <c r="H831" s="897">
        <v>10500000</v>
      </c>
      <c r="I831" s="874"/>
      <c r="J831" s="897"/>
      <c r="K831" s="875" t="s">
        <v>970</v>
      </c>
      <c r="L831" s="365"/>
      <c r="M831" s="365"/>
      <c r="N831" s="233"/>
      <c r="O831" s="796"/>
      <c r="P831" s="796"/>
      <c r="Q831" s="295"/>
      <c r="R831" s="295"/>
      <c r="S831" s="897"/>
      <c r="V831" s="364"/>
      <c r="W831" s="364"/>
      <c r="X831" s="364"/>
      <c r="Y831" s="391"/>
      <c r="AA831" s="327"/>
      <c r="AB831" s="364"/>
      <c r="AC831" s="364"/>
      <c r="AD831" s="391"/>
    </row>
    <row r="832" spans="1:30">
      <c r="A832" s="277"/>
      <c r="B832" s="278"/>
      <c r="C832" s="896" t="s">
        <v>967</v>
      </c>
      <c r="D832" s="278"/>
      <c r="E832" s="279"/>
      <c r="F832" s="233"/>
      <c r="G832" s="873">
        <v>2400000</v>
      </c>
      <c r="H832" s="873">
        <v>1870000</v>
      </c>
      <c r="I832" s="874"/>
      <c r="J832" s="873"/>
      <c r="K832" s="875" t="s">
        <v>969</v>
      </c>
      <c r="L832" s="365"/>
      <c r="M832" s="365"/>
      <c r="N832" s="233"/>
      <c r="O832" s="796"/>
      <c r="P832" s="796"/>
      <c r="Q832" s="295"/>
      <c r="R832" s="295"/>
      <c r="S832" s="873"/>
      <c r="V832" s="364"/>
      <c r="W832" s="364"/>
      <c r="X832" s="364"/>
      <c r="Y832" s="391"/>
      <c r="AA832" s="327"/>
      <c r="AB832" s="364"/>
      <c r="AC832" s="364"/>
      <c r="AD832" s="391"/>
    </row>
    <row r="833" spans="1:30">
      <c r="A833" s="277"/>
      <c r="B833" s="278"/>
      <c r="C833" s="896" t="s">
        <v>968</v>
      </c>
      <c r="D833" s="278"/>
      <c r="E833" s="279"/>
      <c r="F833" s="280"/>
      <c r="G833" s="873">
        <v>3600000</v>
      </c>
      <c r="H833" s="873">
        <v>3075000</v>
      </c>
      <c r="I833" s="874"/>
      <c r="J833" s="873"/>
      <c r="K833" s="875" t="s">
        <v>970</v>
      </c>
      <c r="L833" s="380"/>
      <c r="M833" s="380"/>
      <c r="N833" s="280"/>
      <c r="O833" s="797"/>
      <c r="P833" s="797"/>
      <c r="Q833" s="310"/>
      <c r="R833" s="310"/>
      <c r="S833" s="873"/>
      <c r="V833" s="364"/>
      <c r="W833" s="364"/>
      <c r="X833" s="364"/>
      <c r="Y833" s="392"/>
      <c r="AA833" s="327"/>
      <c r="AB833" s="364"/>
      <c r="AC833" s="364"/>
      <c r="AD833" s="392"/>
    </row>
    <row r="834" spans="1:30">
      <c r="A834" s="277" t="s">
        <v>55</v>
      </c>
      <c r="B834" s="278"/>
      <c r="C834" s="278"/>
      <c r="D834" s="278"/>
      <c r="E834" s="279"/>
      <c r="F834" s="280"/>
      <c r="G834" s="280"/>
      <c r="H834" s="280"/>
      <c r="I834" s="294"/>
      <c r="J834" s="280"/>
      <c r="K834" s="380"/>
      <c r="L834" s="380"/>
      <c r="M834" s="380"/>
      <c r="N834" s="280"/>
      <c r="O834" s="797"/>
      <c r="P834" s="797"/>
      <c r="Q834" s="310"/>
      <c r="R834" s="310"/>
      <c r="S834" s="280"/>
      <c r="V834" s="364"/>
      <c r="W834" s="364"/>
      <c r="X834" s="364"/>
      <c r="Y834" s="392"/>
      <c r="AA834" s="327"/>
      <c r="AB834" s="364"/>
      <c r="AC834" s="364"/>
      <c r="AD834" s="392"/>
    </row>
    <row r="835" spans="1:30" s="291" customFormat="1" ht="45">
      <c r="A835" s="292"/>
      <c r="B835" s="842" t="s">
        <v>37</v>
      </c>
      <c r="C835" s="842"/>
      <c r="D835" s="842"/>
      <c r="E835" s="843"/>
      <c r="F835" s="269">
        <v>103475000</v>
      </c>
      <c r="G835" s="269">
        <v>101649600</v>
      </c>
      <c r="H835" s="269">
        <v>100129000</v>
      </c>
      <c r="I835" s="272"/>
      <c r="J835" s="269"/>
      <c r="K835" s="885" t="s">
        <v>971</v>
      </c>
      <c r="L835" s="885" t="s">
        <v>972</v>
      </c>
      <c r="M835" s="273"/>
      <c r="N835" s="269">
        <v>30</v>
      </c>
      <c r="O835" s="800">
        <v>43256</v>
      </c>
      <c r="P835" s="800">
        <f>O835+N835-1</f>
        <v>43285</v>
      </c>
      <c r="Q835" s="293"/>
      <c r="R835" s="293"/>
      <c r="S835" s="898"/>
      <c r="V835" s="394"/>
      <c r="W835" s="394"/>
      <c r="X835" s="394"/>
      <c r="Y835" s="396">
        <v>103475000</v>
      </c>
      <c r="AA835" s="418"/>
      <c r="AB835" s="394"/>
      <c r="AC835" s="394"/>
      <c r="AD835" s="396">
        <v>1</v>
      </c>
    </row>
    <row r="836" spans="1:30">
      <c r="A836" s="277"/>
      <c r="B836" s="278"/>
      <c r="C836" s="278"/>
      <c r="D836" s="278"/>
      <c r="E836" s="279"/>
      <c r="F836" s="280"/>
      <c r="G836" s="280"/>
      <c r="H836" s="280"/>
      <c r="I836" s="294"/>
      <c r="J836" s="280"/>
      <c r="K836" s="380"/>
      <c r="L836" s="380"/>
      <c r="M836" s="380"/>
      <c r="N836" s="280"/>
      <c r="O836" s="797"/>
      <c r="P836" s="797"/>
      <c r="Q836" s="310"/>
      <c r="R836" s="310"/>
      <c r="S836" s="280"/>
      <c r="V836" s="364"/>
      <c r="W836" s="364"/>
      <c r="X836" s="364"/>
      <c r="Y836" s="392"/>
      <c r="AA836" s="327"/>
      <c r="AB836" s="364"/>
      <c r="AC836" s="364"/>
      <c r="AD836" s="392"/>
    </row>
    <row r="837" spans="1:30" s="443" customFormat="1">
      <c r="A837" s="446" t="s">
        <v>59</v>
      </c>
      <c r="B837" s="447"/>
      <c r="C837" s="447"/>
      <c r="D837" s="447"/>
      <c r="E837" s="448"/>
      <c r="F837" s="449"/>
      <c r="G837" s="449"/>
      <c r="H837" s="449"/>
      <c r="I837" s="450"/>
      <c r="J837" s="449"/>
      <c r="K837" s="488"/>
      <c r="L837" s="488"/>
      <c r="M837" s="488"/>
      <c r="N837" s="449"/>
      <c r="O837" s="804"/>
      <c r="P837" s="804"/>
      <c r="Q837" s="451"/>
      <c r="R837" s="451"/>
      <c r="S837" s="449"/>
      <c r="V837" s="445"/>
      <c r="W837" s="445"/>
      <c r="X837" s="445"/>
      <c r="Y837" s="444"/>
      <c r="AA837" s="445"/>
      <c r="AB837" s="445"/>
      <c r="AC837" s="445"/>
      <c r="AD837" s="444"/>
    </row>
    <row r="838" spans="1:30">
      <c r="A838" s="277" t="s">
        <v>211</v>
      </c>
      <c r="B838" s="278"/>
      <c r="C838" s="278"/>
      <c r="D838" s="278"/>
      <c r="E838" s="279"/>
      <c r="F838" s="233"/>
      <c r="G838" s="384"/>
      <c r="H838" s="233"/>
      <c r="I838" s="294"/>
      <c r="J838" s="233"/>
      <c r="K838" s="502"/>
      <c r="L838" s="365"/>
      <c r="M838" s="365"/>
      <c r="N838" s="233"/>
      <c r="O838" s="796"/>
      <c r="P838" s="796"/>
      <c r="Q838" s="295"/>
      <c r="R838" s="295"/>
      <c r="S838" s="233"/>
      <c r="V838" s="364"/>
      <c r="W838" s="364"/>
      <c r="X838" s="364"/>
      <c r="Y838" s="391"/>
      <c r="AA838" s="327"/>
      <c r="AB838" s="364"/>
      <c r="AC838" s="364"/>
      <c r="AD838" s="391"/>
    </row>
    <row r="839" spans="1:30">
      <c r="A839" s="277"/>
      <c r="B839" s="278" t="s">
        <v>36</v>
      </c>
      <c r="C839" s="278"/>
      <c r="D839" s="278"/>
      <c r="E839" s="279"/>
      <c r="F839" s="233">
        <v>24700000</v>
      </c>
      <c r="G839" s="384"/>
      <c r="H839" s="233"/>
      <c r="I839" s="294"/>
      <c r="J839" s="233"/>
      <c r="K839" s="502"/>
      <c r="L839" s="365"/>
      <c r="M839" s="365"/>
      <c r="N839" s="233"/>
      <c r="O839" s="796"/>
      <c r="P839" s="796"/>
      <c r="Q839" s="295"/>
      <c r="R839" s="295"/>
      <c r="S839" s="233"/>
      <c r="V839" s="364"/>
      <c r="W839" s="364"/>
      <c r="X839" s="364"/>
      <c r="Y839" s="391">
        <v>24700000</v>
      </c>
      <c r="AA839" s="327"/>
      <c r="AB839" s="364"/>
      <c r="AC839" s="364"/>
      <c r="AD839" s="391">
        <v>1</v>
      </c>
    </row>
    <row r="840" spans="1:30">
      <c r="A840" s="277"/>
      <c r="B840" s="278"/>
      <c r="C840" s="278"/>
      <c r="D840" s="278"/>
      <c r="E840" s="279"/>
      <c r="F840" s="280"/>
      <c r="G840" s="280"/>
      <c r="H840" s="280"/>
      <c r="I840" s="294"/>
      <c r="J840" s="280"/>
      <c r="K840" s="380"/>
      <c r="L840" s="380"/>
      <c r="M840" s="380"/>
      <c r="N840" s="280"/>
      <c r="O840" s="797"/>
      <c r="P840" s="797"/>
      <c r="Q840" s="310"/>
      <c r="R840" s="310"/>
      <c r="S840" s="280"/>
      <c r="V840" s="364"/>
      <c r="W840" s="364"/>
      <c r="X840" s="364"/>
      <c r="Y840" s="392"/>
      <c r="AA840" s="327"/>
      <c r="AB840" s="364"/>
      <c r="AC840" s="364"/>
      <c r="AD840" s="392"/>
    </row>
    <row r="841" spans="1:30" s="443" customFormat="1">
      <c r="A841" s="446" t="s">
        <v>19</v>
      </c>
      <c r="B841" s="447"/>
      <c r="C841" s="447"/>
      <c r="D841" s="447"/>
      <c r="E841" s="448"/>
      <c r="F841" s="449"/>
      <c r="G841" s="449"/>
      <c r="H841" s="449"/>
      <c r="I841" s="450"/>
      <c r="J841" s="449"/>
      <c r="K841" s="488"/>
      <c r="L841" s="488"/>
      <c r="M841" s="488"/>
      <c r="N841" s="449"/>
      <c r="O841" s="804"/>
      <c r="P841" s="804"/>
      <c r="Q841" s="451"/>
      <c r="R841" s="451"/>
      <c r="S841" s="449"/>
      <c r="V841" s="445"/>
      <c r="W841" s="445"/>
      <c r="X841" s="445"/>
      <c r="Y841" s="444"/>
      <c r="AA841" s="445"/>
      <c r="AB841" s="445"/>
      <c r="AC841" s="445"/>
      <c r="AD841" s="444"/>
    </row>
    <row r="842" spans="1:30">
      <c r="A842" s="277" t="s">
        <v>2</v>
      </c>
      <c r="B842" s="278"/>
      <c r="C842" s="278"/>
      <c r="D842" s="278"/>
      <c r="E842" s="279"/>
      <c r="F842" s="233"/>
      <c r="G842" s="233"/>
      <c r="H842" s="233"/>
      <c r="I842" s="294"/>
      <c r="J842" s="233"/>
      <c r="K842" s="365"/>
      <c r="L842" s="365"/>
      <c r="M842" s="365"/>
      <c r="N842" s="233"/>
      <c r="O842" s="796"/>
      <c r="P842" s="796"/>
      <c r="Q842" s="295"/>
      <c r="R842" s="295"/>
      <c r="S842" s="233"/>
      <c r="V842" s="364"/>
      <c r="W842" s="364"/>
      <c r="X842" s="364"/>
      <c r="Y842" s="391"/>
      <c r="AA842" s="327"/>
      <c r="AB842" s="364"/>
      <c r="AC842" s="364"/>
      <c r="AD842" s="391"/>
    </row>
    <row r="843" spans="1:30">
      <c r="A843" s="277"/>
      <c r="B843" s="278" t="s">
        <v>36</v>
      </c>
      <c r="C843" s="278"/>
      <c r="D843" s="278"/>
      <c r="E843" s="279"/>
      <c r="F843" s="233">
        <v>565250000</v>
      </c>
      <c r="G843" s="233"/>
      <c r="H843" s="233"/>
      <c r="I843" s="294"/>
      <c r="J843" s="233"/>
      <c r="K843" s="365"/>
      <c r="L843" s="365"/>
      <c r="M843" s="365"/>
      <c r="N843" s="233"/>
      <c r="O843" s="796"/>
      <c r="P843" s="796"/>
      <c r="Q843" s="295"/>
      <c r="R843" s="295"/>
      <c r="S843" s="365" t="s">
        <v>617</v>
      </c>
      <c r="V843" s="364"/>
      <c r="W843" s="364"/>
      <c r="X843" s="364"/>
      <c r="Y843" s="391">
        <v>565250000</v>
      </c>
      <c r="AA843" s="327"/>
      <c r="AB843" s="364"/>
      <c r="AC843" s="364"/>
      <c r="AD843" s="391">
        <v>1</v>
      </c>
    </row>
    <row r="844" spans="1:30">
      <c r="A844" s="277"/>
      <c r="B844" s="278"/>
      <c r="C844" s="278"/>
      <c r="D844" s="278"/>
      <c r="E844" s="279"/>
      <c r="F844" s="280"/>
      <c r="G844" s="280"/>
      <c r="H844" s="280"/>
      <c r="I844" s="294"/>
      <c r="J844" s="280"/>
      <c r="K844" s="380"/>
      <c r="L844" s="380"/>
      <c r="M844" s="380"/>
      <c r="N844" s="280"/>
      <c r="O844" s="797"/>
      <c r="P844" s="797"/>
      <c r="Q844" s="310"/>
      <c r="R844" s="310"/>
      <c r="S844" s="280"/>
      <c r="V844" s="364"/>
      <c r="W844" s="364"/>
      <c r="X844" s="364"/>
      <c r="Y844" s="392"/>
      <c r="AA844" s="327"/>
      <c r="AB844" s="364"/>
      <c r="AC844" s="364"/>
      <c r="AD844" s="392"/>
    </row>
    <row r="845" spans="1:30" s="443" customFormat="1">
      <c r="A845" s="446" t="s">
        <v>212</v>
      </c>
      <c r="B845" s="447"/>
      <c r="C845" s="447"/>
      <c r="D845" s="447"/>
      <c r="E845" s="448"/>
      <c r="F845" s="449"/>
      <c r="G845" s="449"/>
      <c r="H845" s="449"/>
      <c r="I845" s="450"/>
      <c r="J845" s="449"/>
      <c r="K845" s="488"/>
      <c r="L845" s="488"/>
      <c r="M845" s="488"/>
      <c r="N845" s="449"/>
      <c r="O845" s="804"/>
      <c r="P845" s="804"/>
      <c r="Q845" s="451"/>
      <c r="R845" s="451"/>
      <c r="S845" s="449"/>
      <c r="V845" s="445"/>
      <c r="W845" s="445"/>
      <c r="X845" s="445"/>
      <c r="Y845" s="444"/>
      <c r="AA845" s="445"/>
      <c r="AB845" s="445"/>
      <c r="AC845" s="445"/>
      <c r="AD845" s="444"/>
    </row>
    <row r="846" spans="1:30">
      <c r="A846" s="277" t="s">
        <v>2</v>
      </c>
      <c r="B846" s="278"/>
      <c r="C846" s="278"/>
      <c r="D846" s="278"/>
      <c r="E846" s="279"/>
      <c r="F846" s="233"/>
      <c r="G846" s="233"/>
      <c r="H846" s="233"/>
      <c r="I846" s="294"/>
      <c r="J846" s="233"/>
      <c r="K846" s="365"/>
      <c r="L846" s="365"/>
      <c r="M846" s="365"/>
      <c r="N846" s="233"/>
      <c r="O846" s="796"/>
      <c r="P846" s="796"/>
      <c r="Q846" s="295"/>
      <c r="R846" s="295"/>
      <c r="S846" s="233"/>
      <c r="V846" s="364"/>
      <c r="W846" s="364"/>
      <c r="X846" s="364"/>
      <c r="Y846" s="391"/>
      <c r="AA846" s="327"/>
      <c r="AB846" s="364"/>
      <c r="AC846" s="364"/>
      <c r="AD846" s="391"/>
    </row>
    <row r="847" spans="1:30" s="291" customFormat="1" ht="30">
      <c r="A847" s="292"/>
      <c r="B847" s="842" t="s">
        <v>361</v>
      </c>
      <c r="C847" s="842"/>
      <c r="D847" s="842"/>
      <c r="E847" s="843"/>
      <c r="F847" s="269">
        <v>57000000</v>
      </c>
      <c r="G847" s="899">
        <v>57100000</v>
      </c>
      <c r="H847" s="899">
        <v>55320000</v>
      </c>
      <c r="I847" s="879"/>
      <c r="J847" s="899"/>
      <c r="K847" s="885" t="s">
        <v>973</v>
      </c>
      <c r="L847" s="899"/>
      <c r="M847" s="885" t="s">
        <v>974</v>
      </c>
      <c r="N847" s="899"/>
      <c r="O847" s="900"/>
      <c r="P847" s="900"/>
      <c r="Q847" s="901"/>
      <c r="R847" s="901"/>
      <c r="S847" s="899"/>
      <c r="V847" s="394"/>
      <c r="W847" s="394"/>
      <c r="X847" s="394"/>
      <c r="Y847" s="396">
        <v>57000000</v>
      </c>
      <c r="AA847" s="418"/>
      <c r="AB847" s="394"/>
      <c r="AC847" s="394"/>
      <c r="AD847" s="396">
        <v>1</v>
      </c>
    </row>
    <row r="848" spans="1:30">
      <c r="A848" s="277"/>
      <c r="B848" s="278"/>
      <c r="C848" s="278"/>
      <c r="D848" s="278"/>
      <c r="E848" s="279"/>
      <c r="F848" s="280"/>
      <c r="G848" s="280"/>
      <c r="H848" s="280"/>
      <c r="I848" s="294"/>
      <c r="J848" s="280"/>
      <c r="K848" s="380"/>
      <c r="L848" s="380"/>
      <c r="M848" s="380"/>
      <c r="N848" s="280"/>
      <c r="O848" s="797"/>
      <c r="P848" s="797"/>
      <c r="Q848" s="310"/>
      <c r="R848" s="310"/>
      <c r="S848" s="280"/>
      <c r="V848" s="364"/>
      <c r="W848" s="364"/>
      <c r="X848" s="364"/>
      <c r="Y848" s="392"/>
      <c r="AA848" s="327"/>
      <c r="AB848" s="364"/>
      <c r="AC848" s="364"/>
      <c r="AD848" s="392"/>
    </row>
    <row r="849" spans="1:30" s="443" customFormat="1">
      <c r="A849" s="446" t="s">
        <v>79</v>
      </c>
      <c r="B849" s="447"/>
      <c r="C849" s="447"/>
      <c r="D849" s="447"/>
      <c r="E849" s="448"/>
      <c r="F849" s="449"/>
      <c r="G849" s="449"/>
      <c r="H849" s="449"/>
      <c r="I849" s="450"/>
      <c r="J849" s="449"/>
      <c r="K849" s="488"/>
      <c r="L849" s="488"/>
      <c r="M849" s="488"/>
      <c r="N849" s="449"/>
      <c r="O849" s="804"/>
      <c r="P849" s="804"/>
      <c r="Q849" s="451"/>
      <c r="R849" s="451"/>
      <c r="S849" s="449"/>
      <c r="V849" s="445"/>
      <c r="W849" s="445"/>
      <c r="X849" s="445"/>
      <c r="Y849" s="444"/>
      <c r="AA849" s="445"/>
      <c r="AB849" s="445"/>
      <c r="AC849" s="445"/>
      <c r="AD849" s="444"/>
    </row>
    <row r="850" spans="1:30">
      <c r="A850" s="277" t="s">
        <v>2</v>
      </c>
      <c r="B850" s="278"/>
      <c r="C850" s="278"/>
      <c r="D850" s="278"/>
      <c r="E850" s="279"/>
      <c r="F850" s="233"/>
      <c r="G850" s="233"/>
      <c r="H850" s="233"/>
      <c r="I850" s="294"/>
      <c r="J850" s="233"/>
      <c r="K850" s="365"/>
      <c r="L850" s="365"/>
      <c r="M850" s="365"/>
      <c r="N850" s="233"/>
      <c r="O850" s="796"/>
      <c r="P850" s="796"/>
      <c r="Q850" s="295"/>
      <c r="R850" s="295"/>
      <c r="S850" s="233"/>
      <c r="V850" s="364"/>
      <c r="W850" s="364"/>
      <c r="X850" s="364"/>
      <c r="Y850" s="391"/>
      <c r="AA850" s="327"/>
      <c r="AB850" s="364"/>
      <c r="AC850" s="364"/>
      <c r="AD850" s="391"/>
    </row>
    <row r="851" spans="1:30" s="291" customFormat="1" ht="30">
      <c r="A851" s="292"/>
      <c r="B851" s="842" t="s">
        <v>36</v>
      </c>
      <c r="C851" s="842"/>
      <c r="D851" s="842"/>
      <c r="E851" s="843"/>
      <c r="F851" s="269">
        <v>98600000</v>
      </c>
      <c r="G851" s="899">
        <v>98600000</v>
      </c>
      <c r="H851" s="899">
        <v>98000000</v>
      </c>
      <c r="I851" s="879"/>
      <c r="J851" s="899"/>
      <c r="K851" s="885" t="s">
        <v>975</v>
      </c>
      <c r="L851" s="899"/>
      <c r="M851" s="885" t="s">
        <v>978</v>
      </c>
      <c r="N851" s="899"/>
      <c r="O851" s="900" t="s">
        <v>976</v>
      </c>
      <c r="P851" s="900" t="s">
        <v>977</v>
      </c>
      <c r="Q851" s="901"/>
      <c r="R851" s="901">
        <v>1</v>
      </c>
      <c r="S851" s="885"/>
      <c r="V851" s="394"/>
      <c r="W851" s="394"/>
      <c r="X851" s="394"/>
      <c r="Y851" s="396">
        <v>98600000</v>
      </c>
      <c r="AA851" s="418"/>
      <c r="AB851" s="394"/>
      <c r="AC851" s="394"/>
      <c r="AD851" s="396">
        <v>1</v>
      </c>
    </row>
    <row r="852" spans="1:30">
      <c r="A852" s="277"/>
      <c r="B852" s="278"/>
      <c r="C852" s="278"/>
      <c r="D852" s="278"/>
      <c r="E852" s="279"/>
      <c r="F852" s="280"/>
      <c r="G852" s="280"/>
      <c r="H852" s="280"/>
      <c r="I852" s="294"/>
      <c r="J852" s="280"/>
      <c r="K852" s="380"/>
      <c r="L852" s="380"/>
      <c r="M852" s="380"/>
      <c r="N852" s="280"/>
      <c r="O852" s="797"/>
      <c r="P852" s="797"/>
      <c r="Q852" s="310"/>
      <c r="R852" s="310"/>
      <c r="S852" s="280"/>
      <c r="V852" s="392"/>
      <c r="W852" s="364"/>
      <c r="X852" s="364"/>
      <c r="Y852" s="364"/>
      <c r="AA852" s="419"/>
      <c r="AB852" s="364"/>
      <c r="AC852" s="364"/>
      <c r="AD852" s="364"/>
    </row>
    <row r="853" spans="1:30" s="443" customFormat="1">
      <c r="A853" s="446" t="s">
        <v>28</v>
      </c>
      <c r="B853" s="447"/>
      <c r="C853" s="447"/>
      <c r="D853" s="447"/>
      <c r="E853" s="448"/>
      <c r="F853" s="449"/>
      <c r="G853" s="449"/>
      <c r="H853" s="449"/>
      <c r="I853" s="450"/>
      <c r="J853" s="449"/>
      <c r="K853" s="488"/>
      <c r="L853" s="488"/>
      <c r="M853" s="488"/>
      <c r="N853" s="449"/>
      <c r="O853" s="804"/>
      <c r="P853" s="804"/>
      <c r="Q853" s="451"/>
      <c r="R853" s="451"/>
      <c r="S853" s="449"/>
      <c r="V853" s="444"/>
      <c r="W853" s="445"/>
      <c r="X853" s="445"/>
      <c r="Y853" s="445"/>
      <c r="AA853" s="444"/>
      <c r="AB853" s="445"/>
      <c r="AC853" s="445"/>
      <c r="AD853" s="445"/>
    </row>
    <row r="854" spans="1:30">
      <c r="A854" s="277" t="s">
        <v>13</v>
      </c>
      <c r="B854" s="278"/>
      <c r="C854" s="278"/>
      <c r="D854" s="278"/>
      <c r="E854" s="279"/>
      <c r="F854" s="233"/>
      <c r="G854" s="233"/>
      <c r="H854" s="233"/>
      <c r="I854" s="294"/>
      <c r="J854" s="233"/>
      <c r="K854" s="365"/>
      <c r="L854" s="365"/>
      <c r="M854" s="365"/>
      <c r="N854" s="233"/>
      <c r="O854" s="796"/>
      <c r="P854" s="796"/>
      <c r="Q854" s="295"/>
      <c r="R854" s="295"/>
      <c r="S854" s="233"/>
      <c r="V854" s="391"/>
      <c r="W854" s="364"/>
      <c r="X854" s="364"/>
      <c r="Y854" s="364"/>
      <c r="AA854" s="390"/>
      <c r="AB854" s="364"/>
      <c r="AC854" s="364"/>
      <c r="AD854" s="364"/>
    </row>
    <row r="855" spans="1:30">
      <c r="A855" s="277"/>
      <c r="B855" s="278" t="s">
        <v>216</v>
      </c>
      <c r="C855" s="278"/>
      <c r="D855" s="278"/>
      <c r="E855" s="279"/>
      <c r="F855" s="233">
        <v>77100000</v>
      </c>
      <c r="G855" s="233"/>
      <c r="H855" s="233"/>
      <c r="I855" s="294"/>
      <c r="J855" s="233"/>
      <c r="K855" s="365"/>
      <c r="L855" s="365"/>
      <c r="M855" s="365"/>
      <c r="N855" s="233"/>
      <c r="O855" s="796"/>
      <c r="P855" s="796"/>
      <c r="Q855" s="295"/>
      <c r="R855" s="295"/>
      <c r="S855" s="233" t="s">
        <v>533</v>
      </c>
      <c r="V855" s="391">
        <v>77100000</v>
      </c>
      <c r="W855" s="364"/>
      <c r="X855" s="364"/>
      <c r="Y855" s="364"/>
      <c r="AA855" s="390">
        <v>1</v>
      </c>
      <c r="AB855" s="364"/>
      <c r="AC855" s="364"/>
      <c r="AD855" s="364"/>
    </row>
    <row r="856" spans="1:30">
      <c r="A856" s="277"/>
      <c r="B856" s="278" t="s">
        <v>6</v>
      </c>
      <c r="C856" s="278"/>
      <c r="D856" s="278"/>
      <c r="E856" s="279"/>
      <c r="F856" s="233">
        <v>1560000</v>
      </c>
      <c r="G856" s="233"/>
      <c r="H856" s="233"/>
      <c r="I856" s="294"/>
      <c r="J856" s="233"/>
      <c r="K856" s="365"/>
      <c r="L856" s="365"/>
      <c r="M856" s="365"/>
      <c r="N856" s="233"/>
      <c r="O856" s="796"/>
      <c r="P856" s="796"/>
      <c r="Q856" s="295"/>
      <c r="R856" s="295"/>
      <c r="S856" s="233"/>
      <c r="V856" s="364"/>
      <c r="W856" s="391">
        <v>1560000</v>
      </c>
      <c r="X856" s="364"/>
      <c r="Y856" s="364"/>
      <c r="AA856" s="327"/>
      <c r="AB856" s="391">
        <v>1</v>
      </c>
      <c r="AC856" s="364"/>
      <c r="AD856" s="364"/>
    </row>
    <row r="857" spans="1:30">
      <c r="A857" s="277"/>
      <c r="B857" s="278" t="s">
        <v>8</v>
      </c>
      <c r="C857" s="278"/>
      <c r="D857" s="278"/>
      <c r="E857" s="279"/>
      <c r="F857" s="233">
        <v>840000</v>
      </c>
      <c r="G857" s="233"/>
      <c r="H857" s="233"/>
      <c r="I857" s="294"/>
      <c r="J857" s="233"/>
      <c r="K857" s="365"/>
      <c r="L857" s="365"/>
      <c r="M857" s="365"/>
      <c r="N857" s="233"/>
      <c r="O857" s="796"/>
      <c r="P857" s="796"/>
      <c r="Q857" s="295"/>
      <c r="R857" s="295"/>
      <c r="S857" s="233"/>
      <c r="V857" s="364"/>
      <c r="W857" s="364"/>
      <c r="X857" s="391">
        <v>840000</v>
      </c>
      <c r="Y857" s="364"/>
      <c r="AA857" s="327"/>
      <c r="AB857" s="364"/>
      <c r="AC857" s="391">
        <v>1</v>
      </c>
      <c r="AD857" s="364"/>
    </row>
    <row r="858" spans="1:30">
      <c r="A858" s="277"/>
      <c r="B858" s="278"/>
      <c r="C858" s="278"/>
      <c r="D858" s="278"/>
      <c r="E858" s="279"/>
      <c r="F858" s="280"/>
      <c r="G858" s="280"/>
      <c r="H858" s="280"/>
      <c r="I858" s="294"/>
      <c r="J858" s="280"/>
      <c r="K858" s="380"/>
      <c r="L858" s="380"/>
      <c r="M858" s="380"/>
      <c r="N858" s="280"/>
      <c r="O858" s="797"/>
      <c r="P858" s="797"/>
      <c r="Q858" s="310"/>
      <c r="R858" s="310"/>
      <c r="S858" s="280"/>
      <c r="V858" s="392"/>
      <c r="W858" s="364"/>
      <c r="X858" s="364"/>
      <c r="Y858" s="364"/>
      <c r="AA858" s="419"/>
      <c r="AB858" s="364"/>
      <c r="AC858" s="364"/>
      <c r="AD858" s="364"/>
    </row>
    <row r="859" spans="1:30" s="443" customFormat="1">
      <c r="A859" s="446" t="s">
        <v>65</v>
      </c>
      <c r="B859" s="447"/>
      <c r="C859" s="447"/>
      <c r="D859" s="447"/>
      <c r="E859" s="448"/>
      <c r="F859" s="452"/>
      <c r="G859" s="449"/>
      <c r="H859" s="449"/>
      <c r="I859" s="450"/>
      <c r="J859" s="449"/>
      <c r="K859" s="488"/>
      <c r="L859" s="488"/>
      <c r="M859" s="488"/>
      <c r="N859" s="449"/>
      <c r="O859" s="804"/>
      <c r="P859" s="804"/>
      <c r="Q859" s="451"/>
      <c r="R859" s="451"/>
      <c r="S859" s="449"/>
      <c r="V859" s="453"/>
      <c r="W859" s="445"/>
      <c r="X859" s="445"/>
      <c r="Y859" s="445"/>
      <c r="AA859" s="453"/>
      <c r="AB859" s="445"/>
      <c r="AC859" s="445"/>
      <c r="AD859" s="445"/>
    </row>
    <row r="860" spans="1:30">
      <c r="A860" s="277" t="s">
        <v>69</v>
      </c>
      <c r="B860" s="278"/>
      <c r="C860" s="278"/>
      <c r="D860" s="278"/>
      <c r="E860" s="279"/>
      <c r="F860" s="233"/>
      <c r="G860" s="233"/>
      <c r="H860" s="233"/>
      <c r="I860" s="294"/>
      <c r="J860" s="233"/>
      <c r="K860" s="365"/>
      <c r="L860" s="365"/>
      <c r="M860" s="365"/>
      <c r="N860" s="233"/>
      <c r="O860" s="796"/>
      <c r="P860" s="796"/>
      <c r="Q860" s="295"/>
      <c r="R860" s="295"/>
      <c r="S860" s="233"/>
      <c r="V860" s="391"/>
      <c r="W860" s="364"/>
      <c r="X860" s="364"/>
      <c r="Y860" s="364"/>
      <c r="AA860" s="390"/>
      <c r="AB860" s="364"/>
      <c r="AC860" s="364"/>
      <c r="AD860" s="364"/>
    </row>
    <row r="861" spans="1:30">
      <c r="A861" s="277"/>
      <c r="B861" s="278" t="s">
        <v>68</v>
      </c>
      <c r="C861" s="278"/>
      <c r="D861" s="278"/>
      <c r="E861" s="279"/>
      <c r="F861" s="233">
        <v>15284000</v>
      </c>
      <c r="G861" s="233"/>
      <c r="H861" s="233"/>
      <c r="I861" s="294"/>
      <c r="J861" s="233"/>
      <c r="K861" s="365"/>
      <c r="L861" s="365"/>
      <c r="M861" s="365"/>
      <c r="N861" s="233"/>
      <c r="O861" s="796"/>
      <c r="P861" s="796"/>
      <c r="Q861" s="295"/>
      <c r="R861" s="295"/>
      <c r="S861" s="233" t="s">
        <v>533</v>
      </c>
      <c r="V861" s="364"/>
      <c r="W861" s="364"/>
      <c r="X861" s="364"/>
      <c r="Y861" s="391">
        <v>15284000</v>
      </c>
      <c r="AA861" s="327"/>
      <c r="AB861" s="364"/>
      <c r="AC861" s="364"/>
      <c r="AD861" s="391">
        <v>1</v>
      </c>
    </row>
    <row r="862" spans="1:30">
      <c r="A862" s="277"/>
      <c r="B862" s="278"/>
      <c r="C862" s="278"/>
      <c r="D862" s="278"/>
      <c r="E862" s="279"/>
      <c r="F862" s="280"/>
      <c r="G862" s="280"/>
      <c r="H862" s="280"/>
      <c r="I862" s="294"/>
      <c r="J862" s="280"/>
      <c r="K862" s="380"/>
      <c r="L862" s="380"/>
      <c r="M862" s="380"/>
      <c r="N862" s="280"/>
      <c r="O862" s="797"/>
      <c r="P862" s="797"/>
      <c r="Q862" s="310"/>
      <c r="R862" s="310"/>
      <c r="S862" s="280"/>
      <c r="V862" s="364"/>
      <c r="W862" s="364"/>
      <c r="X862" s="364"/>
      <c r="Y862" s="392"/>
      <c r="AA862" s="327"/>
      <c r="AB862" s="364"/>
      <c r="AC862" s="364"/>
      <c r="AD862" s="392"/>
    </row>
    <row r="863" spans="1:30">
      <c r="A863" s="277" t="s">
        <v>217</v>
      </c>
      <c r="B863" s="278"/>
      <c r="C863" s="278"/>
      <c r="D863" s="278"/>
      <c r="E863" s="279"/>
      <c r="F863" s="280"/>
      <c r="G863" s="280"/>
      <c r="H863" s="280"/>
      <c r="I863" s="294"/>
      <c r="J863" s="280"/>
      <c r="K863" s="380"/>
      <c r="L863" s="380"/>
      <c r="M863" s="380"/>
      <c r="N863" s="280"/>
      <c r="O863" s="797"/>
      <c r="P863" s="797"/>
      <c r="Q863" s="310"/>
      <c r="R863" s="310"/>
      <c r="S863" s="280"/>
      <c r="V863" s="364"/>
      <c r="W863" s="364"/>
      <c r="X863" s="364"/>
      <c r="Y863" s="392"/>
      <c r="AA863" s="327"/>
      <c r="AB863" s="364"/>
      <c r="AC863" s="364"/>
      <c r="AD863" s="392"/>
    </row>
    <row r="864" spans="1:30">
      <c r="A864" s="277"/>
      <c r="B864" s="278" t="s">
        <v>68</v>
      </c>
      <c r="C864" s="278"/>
      <c r="D864" s="278"/>
      <c r="E864" s="279"/>
      <c r="F864" s="280">
        <v>1324000</v>
      </c>
      <c r="G864" s="280"/>
      <c r="H864" s="280"/>
      <c r="I864" s="294"/>
      <c r="J864" s="280"/>
      <c r="K864" s="380"/>
      <c r="L864" s="380"/>
      <c r="M864" s="380"/>
      <c r="N864" s="280"/>
      <c r="O864" s="797"/>
      <c r="P864" s="797"/>
      <c r="Q864" s="310"/>
      <c r="R864" s="310"/>
      <c r="S864" s="233" t="s">
        <v>533</v>
      </c>
      <c r="V864" s="364"/>
      <c r="W864" s="364"/>
      <c r="X864" s="364"/>
      <c r="Y864" s="392">
        <v>1324000</v>
      </c>
      <c r="AA864" s="327"/>
      <c r="AB864" s="364"/>
      <c r="AC864" s="364"/>
      <c r="AD864" s="392">
        <v>1</v>
      </c>
    </row>
    <row r="865" spans="1:30">
      <c r="A865" s="277"/>
      <c r="B865" s="278"/>
      <c r="C865" s="278"/>
      <c r="D865" s="278"/>
      <c r="E865" s="279"/>
      <c r="F865" s="233"/>
      <c r="G865" s="233"/>
      <c r="H865" s="233"/>
      <c r="I865" s="294"/>
      <c r="J865" s="233"/>
      <c r="K865" s="365"/>
      <c r="L865" s="365"/>
      <c r="M865" s="365"/>
      <c r="N865" s="233"/>
      <c r="O865" s="796"/>
      <c r="P865" s="796"/>
      <c r="Q865" s="295"/>
      <c r="R865" s="295"/>
      <c r="S865" s="233"/>
      <c r="V865" s="364"/>
      <c r="W865" s="364"/>
      <c r="X865" s="364"/>
      <c r="Y865" s="391"/>
      <c r="AA865" s="327"/>
      <c r="AB865" s="364"/>
      <c r="AC865" s="364"/>
      <c r="AD865" s="391"/>
    </row>
    <row r="866" spans="1:30">
      <c r="A866" s="277" t="s">
        <v>371</v>
      </c>
      <c r="B866" s="278"/>
      <c r="C866" s="278"/>
      <c r="D866" s="278"/>
      <c r="E866" s="279"/>
      <c r="F866" s="233"/>
      <c r="G866" s="233"/>
      <c r="H866" s="233"/>
      <c r="I866" s="294"/>
      <c r="J866" s="233"/>
      <c r="K866" s="365"/>
      <c r="L866" s="365"/>
      <c r="M866" s="365"/>
      <c r="N866" s="233"/>
      <c r="O866" s="796"/>
      <c r="P866" s="796"/>
      <c r="Q866" s="295"/>
      <c r="R866" s="295"/>
      <c r="S866" s="233" t="s">
        <v>533</v>
      </c>
      <c r="V866" s="364"/>
      <c r="W866" s="364"/>
      <c r="X866" s="364"/>
      <c r="Y866" s="391"/>
      <c r="AA866" s="327"/>
      <c r="AB866" s="364"/>
      <c r="AC866" s="364"/>
      <c r="AD866" s="391"/>
    </row>
    <row r="867" spans="1:30">
      <c r="A867" s="277"/>
      <c r="B867" s="278" t="s">
        <v>356</v>
      </c>
      <c r="C867" s="278"/>
      <c r="D867" s="278"/>
      <c r="E867" s="279"/>
      <c r="F867" s="233"/>
      <c r="G867" s="233"/>
      <c r="H867" s="233"/>
      <c r="I867" s="294"/>
      <c r="J867" s="233"/>
      <c r="K867" s="365"/>
      <c r="L867" s="365"/>
      <c r="M867" s="365"/>
      <c r="N867" s="233"/>
      <c r="O867" s="796"/>
      <c r="P867" s="796"/>
      <c r="Q867" s="295"/>
      <c r="R867" s="295"/>
      <c r="S867" s="233"/>
      <c r="V867" s="364"/>
      <c r="W867" s="364"/>
      <c r="X867" s="364"/>
      <c r="Y867" s="391"/>
      <c r="AA867" s="327"/>
      <c r="AB867" s="364"/>
      <c r="AC867" s="364"/>
      <c r="AD867" s="391"/>
    </row>
    <row r="868" spans="1:30">
      <c r="A868" s="277"/>
      <c r="B868" s="278"/>
      <c r="C868" s="278" t="s">
        <v>372</v>
      </c>
      <c r="D868" s="278"/>
      <c r="E868" s="279"/>
      <c r="F868" s="233">
        <v>37500000</v>
      </c>
      <c r="G868" s="233"/>
      <c r="H868" s="233"/>
      <c r="I868" s="294"/>
      <c r="J868" s="233"/>
      <c r="K868" s="365"/>
      <c r="L868" s="365"/>
      <c r="M868" s="365"/>
      <c r="N868" s="233"/>
      <c r="O868" s="796"/>
      <c r="P868" s="796"/>
      <c r="Q868" s="295"/>
      <c r="R868" s="295"/>
      <c r="S868" s="233"/>
      <c r="V868" s="364"/>
      <c r="W868" s="364"/>
      <c r="X868" s="364"/>
      <c r="Y868" s="391">
        <v>37500000</v>
      </c>
      <c r="AA868" s="327"/>
      <c r="AB868" s="364"/>
      <c r="AC868" s="364"/>
      <c r="AD868" s="391">
        <v>1</v>
      </c>
    </row>
    <row r="869" spans="1:30">
      <c r="A869" s="277"/>
      <c r="B869" s="278"/>
      <c r="C869" s="278"/>
      <c r="D869" s="278"/>
      <c r="E869" s="279"/>
      <c r="F869" s="233"/>
      <c r="G869" s="233"/>
      <c r="H869" s="233"/>
      <c r="I869" s="294"/>
      <c r="J869" s="233"/>
      <c r="K869" s="365"/>
      <c r="L869" s="365"/>
      <c r="M869" s="365"/>
      <c r="N869" s="233"/>
      <c r="O869" s="796"/>
      <c r="P869" s="796"/>
      <c r="Q869" s="295"/>
      <c r="R869" s="295"/>
      <c r="S869" s="233"/>
      <c r="V869" s="364"/>
      <c r="W869" s="364"/>
      <c r="X869" s="364"/>
      <c r="Y869" s="391"/>
      <c r="AA869" s="327"/>
      <c r="AB869" s="364"/>
      <c r="AC869" s="364"/>
      <c r="AD869" s="391"/>
    </row>
    <row r="870" spans="1:30">
      <c r="A870" s="277" t="s">
        <v>218</v>
      </c>
      <c r="B870" s="385"/>
      <c r="C870" s="278"/>
      <c r="D870" s="278"/>
      <c r="E870" s="279"/>
      <c r="F870" s="233"/>
      <c r="G870" s="233"/>
      <c r="H870" s="233"/>
      <c r="I870" s="294"/>
      <c r="J870" s="233"/>
      <c r="K870" s="365"/>
      <c r="L870" s="365"/>
      <c r="M870" s="365"/>
      <c r="N870" s="233"/>
      <c r="O870" s="796"/>
      <c r="P870" s="796"/>
      <c r="Q870" s="295"/>
      <c r="R870" s="295"/>
      <c r="S870" s="233"/>
      <c r="V870" s="391"/>
      <c r="W870" s="364"/>
      <c r="X870" s="364"/>
      <c r="Y870" s="364"/>
      <c r="AA870" s="390"/>
      <c r="AB870" s="364"/>
      <c r="AC870" s="364"/>
      <c r="AD870" s="364"/>
    </row>
    <row r="871" spans="1:30" s="291" customFormat="1" ht="30">
      <c r="A871" s="292"/>
      <c r="B871" s="553" t="s">
        <v>6</v>
      </c>
      <c r="C871" s="842"/>
      <c r="D871" s="842"/>
      <c r="E871" s="843"/>
      <c r="F871" s="269">
        <v>47500000</v>
      </c>
      <c r="G871" s="269">
        <v>47500000</v>
      </c>
      <c r="H871" s="269">
        <v>47000000</v>
      </c>
      <c r="I871" s="272"/>
      <c r="J871" s="269"/>
      <c r="K871" s="885" t="s">
        <v>813</v>
      </c>
      <c r="L871" s="885" t="s">
        <v>982</v>
      </c>
      <c r="M871" s="885" t="s">
        <v>983</v>
      </c>
      <c r="N871" s="269"/>
      <c r="O871" s="800">
        <v>43130</v>
      </c>
      <c r="P871" s="800">
        <v>43189</v>
      </c>
      <c r="Q871" s="293"/>
      <c r="R871" s="293"/>
      <c r="S871" s="269"/>
      <c r="V871" s="394"/>
      <c r="W871" s="396">
        <v>47500000</v>
      </c>
      <c r="X871" s="394"/>
      <c r="Y871" s="394"/>
      <c r="AA871" s="418"/>
      <c r="AB871" s="396">
        <v>1</v>
      </c>
      <c r="AC871" s="394"/>
      <c r="AD871" s="394"/>
    </row>
    <row r="872" spans="1:30">
      <c r="A872" s="277"/>
      <c r="B872" s="385" t="s">
        <v>8</v>
      </c>
      <c r="C872" s="278"/>
      <c r="D872" s="278"/>
      <c r="E872" s="279"/>
      <c r="F872" s="233">
        <v>31700000</v>
      </c>
      <c r="G872" s="233"/>
      <c r="H872" s="233"/>
      <c r="I872" s="294"/>
      <c r="J872" s="233"/>
      <c r="K872" s="365"/>
      <c r="L872" s="365"/>
      <c r="M872" s="365"/>
      <c r="N872" s="233"/>
      <c r="O872" s="796"/>
      <c r="P872" s="796"/>
      <c r="Q872" s="295"/>
      <c r="R872" s="295"/>
      <c r="S872" s="233"/>
      <c r="V872" s="364"/>
      <c r="W872" s="364"/>
      <c r="X872" s="391">
        <v>31700000</v>
      </c>
      <c r="Y872" s="364"/>
      <c r="AA872" s="327"/>
      <c r="AB872" s="364"/>
      <c r="AC872" s="391">
        <v>1</v>
      </c>
      <c r="AD872" s="364"/>
    </row>
    <row r="873" spans="1:30">
      <c r="A873" s="277"/>
      <c r="B873" s="385"/>
      <c r="C873" s="278"/>
      <c r="D873" s="278"/>
      <c r="E873" s="279"/>
      <c r="F873" s="233"/>
      <c r="G873" s="233"/>
      <c r="H873" s="233"/>
      <c r="I873" s="294"/>
      <c r="J873" s="233"/>
      <c r="K873" s="365"/>
      <c r="L873" s="365"/>
      <c r="M873" s="365"/>
      <c r="N873" s="233"/>
      <c r="O873" s="796"/>
      <c r="P873" s="796"/>
      <c r="Q873" s="295"/>
      <c r="R873" s="295"/>
      <c r="S873" s="233"/>
      <c r="V873" s="391"/>
      <c r="W873" s="364"/>
      <c r="X873" s="364"/>
      <c r="Y873" s="364"/>
      <c r="AA873" s="390"/>
      <c r="AB873" s="364"/>
      <c r="AC873" s="364"/>
      <c r="AD873" s="364"/>
    </row>
    <row r="874" spans="1:30">
      <c r="A874" s="277" t="s">
        <v>371</v>
      </c>
      <c r="B874" s="385"/>
      <c r="C874" s="278"/>
      <c r="D874" s="278"/>
      <c r="E874" s="279"/>
      <c r="F874" s="233"/>
      <c r="G874" s="233"/>
      <c r="H874" s="233"/>
      <c r="I874" s="294"/>
      <c r="J874" s="233"/>
      <c r="K874" s="365"/>
      <c r="L874" s="365"/>
      <c r="M874" s="365"/>
      <c r="N874" s="233"/>
      <c r="O874" s="796"/>
      <c r="P874" s="796"/>
      <c r="Q874" s="295"/>
      <c r="R874" s="295"/>
      <c r="S874" s="233"/>
      <c r="V874" s="391"/>
      <c r="W874" s="364"/>
      <c r="X874" s="364"/>
      <c r="Y874" s="364"/>
      <c r="AA874" s="390"/>
      <c r="AB874" s="364"/>
      <c r="AC874" s="364"/>
      <c r="AD874" s="364"/>
    </row>
    <row r="875" spans="1:30">
      <c r="A875" s="277"/>
      <c r="B875" s="385" t="s">
        <v>402</v>
      </c>
      <c r="C875" s="278"/>
      <c r="D875" s="278"/>
      <c r="E875" s="279"/>
      <c r="F875" s="233"/>
      <c r="G875" s="233"/>
      <c r="H875" s="233"/>
      <c r="I875" s="294"/>
      <c r="J875" s="233"/>
      <c r="K875" s="365"/>
      <c r="L875" s="365"/>
      <c r="M875" s="365"/>
      <c r="N875" s="233"/>
      <c r="O875" s="796"/>
      <c r="P875" s="796"/>
      <c r="Q875" s="295"/>
      <c r="R875" s="295"/>
      <c r="S875" s="233"/>
      <c r="V875" s="391"/>
      <c r="W875" s="364"/>
      <c r="X875" s="364"/>
      <c r="Y875" s="364"/>
      <c r="AA875" s="390"/>
      <c r="AB875" s="364"/>
      <c r="AC875" s="364"/>
      <c r="AD875" s="364"/>
    </row>
    <row r="876" spans="1:30" s="291" customFormat="1" ht="30">
      <c r="A876" s="292"/>
      <c r="B876" s="553" t="s">
        <v>403</v>
      </c>
      <c r="C876" s="842"/>
      <c r="D876" s="842"/>
      <c r="E876" s="843"/>
      <c r="F876" s="269">
        <v>31668000</v>
      </c>
      <c r="G876" s="269">
        <v>31668000</v>
      </c>
      <c r="H876" s="269">
        <v>30624000</v>
      </c>
      <c r="I876" s="272"/>
      <c r="J876" s="269"/>
      <c r="K876" s="885" t="s">
        <v>979</v>
      </c>
      <c r="L876" s="885" t="s">
        <v>980</v>
      </c>
      <c r="M876" s="885" t="s">
        <v>981</v>
      </c>
      <c r="N876" s="269"/>
      <c r="O876" s="800">
        <v>43129</v>
      </c>
      <c r="P876" s="800">
        <v>43173</v>
      </c>
      <c r="Q876" s="293"/>
      <c r="R876" s="293"/>
      <c r="S876" s="269"/>
      <c r="V876" s="394"/>
      <c r="W876" s="396">
        <v>31668000</v>
      </c>
      <c r="X876" s="394"/>
      <c r="Y876" s="394"/>
      <c r="AA876" s="418"/>
      <c r="AB876" s="396">
        <v>1</v>
      </c>
      <c r="AC876" s="394"/>
      <c r="AD876" s="394"/>
    </row>
    <row r="877" spans="1:30">
      <c r="A877" s="277"/>
      <c r="B877" s="385" t="s">
        <v>404</v>
      </c>
      <c r="C877" s="278"/>
      <c r="D877" s="278"/>
      <c r="E877" s="279"/>
      <c r="F877" s="233">
        <v>21937000</v>
      </c>
      <c r="G877" s="233"/>
      <c r="H877" s="233"/>
      <c r="I877" s="294"/>
      <c r="J877" s="233"/>
      <c r="K877" s="365"/>
      <c r="L877" s="365"/>
      <c r="M877" s="365"/>
      <c r="N877" s="233"/>
      <c r="O877" s="796"/>
      <c r="P877" s="796"/>
      <c r="Q877" s="295"/>
      <c r="R877" s="295"/>
      <c r="S877" s="233"/>
      <c r="V877" s="364"/>
      <c r="W877" s="364"/>
      <c r="X877" s="391">
        <v>21937000</v>
      </c>
      <c r="Y877" s="364"/>
      <c r="AA877" s="327"/>
      <c r="AB877" s="364"/>
      <c r="AC877" s="391">
        <v>1</v>
      </c>
      <c r="AD877" s="364"/>
    </row>
    <row r="878" spans="1:30">
      <c r="A878" s="277"/>
      <c r="B878" s="278"/>
      <c r="C878" s="278"/>
      <c r="D878" s="278"/>
      <c r="E878" s="279"/>
      <c r="F878" s="280"/>
      <c r="G878" s="280"/>
      <c r="H878" s="280"/>
      <c r="I878" s="294"/>
      <c r="J878" s="280"/>
      <c r="K878" s="380"/>
      <c r="L878" s="380"/>
      <c r="M878" s="380"/>
      <c r="N878" s="280"/>
      <c r="O878" s="797"/>
      <c r="P878" s="797"/>
      <c r="Q878" s="310"/>
      <c r="R878" s="310"/>
      <c r="S878" s="280"/>
      <c r="V878" s="392"/>
      <c r="W878" s="364"/>
      <c r="X878" s="364"/>
      <c r="Y878" s="364"/>
      <c r="AA878" s="419"/>
      <c r="AB878" s="364"/>
      <c r="AC878" s="364"/>
      <c r="AD878" s="364"/>
    </row>
    <row r="879" spans="1:30" s="443" customFormat="1">
      <c r="A879" s="446" t="s">
        <v>20</v>
      </c>
      <c r="B879" s="447"/>
      <c r="C879" s="447"/>
      <c r="D879" s="447"/>
      <c r="E879" s="448"/>
      <c r="F879" s="449"/>
      <c r="G879" s="449"/>
      <c r="H879" s="449"/>
      <c r="I879" s="450"/>
      <c r="J879" s="449"/>
      <c r="K879" s="488"/>
      <c r="L879" s="488"/>
      <c r="M879" s="488"/>
      <c r="N879" s="449"/>
      <c r="O879" s="804"/>
      <c r="P879" s="804"/>
      <c r="Q879" s="451"/>
      <c r="R879" s="451"/>
      <c r="S879" s="449"/>
      <c r="V879" s="444"/>
      <c r="W879" s="445"/>
      <c r="X879" s="445"/>
      <c r="Y879" s="445"/>
      <c r="AA879" s="444"/>
      <c r="AB879" s="445"/>
      <c r="AC879" s="445"/>
      <c r="AD879" s="445"/>
    </row>
    <row r="880" spans="1:30">
      <c r="A880" s="277" t="s">
        <v>66</v>
      </c>
      <c r="B880" s="278"/>
      <c r="C880" s="278"/>
      <c r="D880" s="278"/>
      <c r="E880" s="279"/>
      <c r="F880" s="280"/>
      <c r="G880" s="280"/>
      <c r="H880" s="280"/>
      <c r="I880" s="294"/>
      <c r="J880" s="280"/>
      <c r="K880" s="380"/>
      <c r="L880" s="380"/>
      <c r="M880" s="380"/>
      <c r="N880" s="280"/>
      <c r="O880" s="797"/>
      <c r="P880" s="797"/>
      <c r="Q880" s="310"/>
      <c r="R880" s="310"/>
      <c r="S880" s="280"/>
      <c r="V880" s="392"/>
      <c r="W880" s="364"/>
      <c r="X880" s="364"/>
      <c r="Y880" s="364"/>
      <c r="AA880" s="419"/>
      <c r="AB880" s="364"/>
      <c r="AC880" s="364"/>
      <c r="AD880" s="364"/>
    </row>
    <row r="881" spans="1:30">
      <c r="A881" s="277"/>
      <c r="B881" s="278" t="s">
        <v>36</v>
      </c>
      <c r="C881" s="278"/>
      <c r="D881" s="278"/>
      <c r="E881" s="279"/>
      <c r="F881" s="280"/>
      <c r="G881" s="280"/>
      <c r="H881" s="280"/>
      <c r="I881" s="294"/>
      <c r="J881" s="280"/>
      <c r="K881" s="380"/>
      <c r="L881" s="380"/>
      <c r="M881" s="380"/>
      <c r="N881" s="280"/>
      <c r="O881" s="797"/>
      <c r="P881" s="797"/>
      <c r="Q881" s="310"/>
      <c r="R881" s="310"/>
      <c r="S881" s="280"/>
      <c r="V881" s="392"/>
      <c r="W881" s="364"/>
      <c r="X881" s="364"/>
      <c r="Y881" s="364"/>
      <c r="AA881" s="419"/>
      <c r="AB881" s="364"/>
      <c r="AC881" s="364"/>
      <c r="AD881" s="364"/>
    </row>
    <row r="882" spans="1:30" s="291" customFormat="1" ht="64.5" customHeight="1">
      <c r="A882" s="292"/>
      <c r="B882" s="842" t="s">
        <v>220</v>
      </c>
      <c r="C882" s="842"/>
      <c r="D882" s="842"/>
      <c r="E882" s="843"/>
      <c r="F882" s="268">
        <v>160000000</v>
      </c>
      <c r="G882" s="878">
        <v>160000000</v>
      </c>
      <c r="H882" s="878">
        <v>160000000</v>
      </c>
      <c r="I882" s="879"/>
      <c r="J882" s="878"/>
      <c r="K882" s="880" t="s">
        <v>984</v>
      </c>
      <c r="L882" s="878"/>
      <c r="M882" s="880" t="s">
        <v>985</v>
      </c>
      <c r="N882" s="878"/>
      <c r="O882" s="881"/>
      <c r="P882" s="881"/>
      <c r="Q882" s="882"/>
      <c r="R882" s="882"/>
      <c r="S882" s="880"/>
      <c r="V882" s="394"/>
      <c r="W882" s="394"/>
      <c r="X882" s="394"/>
      <c r="Y882" s="400">
        <v>160000000</v>
      </c>
      <c r="AA882" s="418"/>
      <c r="AB882" s="394"/>
      <c r="AC882" s="394"/>
      <c r="AD882" s="400">
        <v>1</v>
      </c>
    </row>
    <row r="883" spans="1:30">
      <c r="A883" s="277"/>
      <c r="B883" s="278" t="s">
        <v>331</v>
      </c>
      <c r="C883" s="278"/>
      <c r="D883" s="278"/>
      <c r="E883" s="279"/>
      <c r="F883" s="280"/>
      <c r="G883" s="280"/>
      <c r="H883" s="280"/>
      <c r="I883" s="294"/>
      <c r="J883" s="280"/>
      <c r="K883" s="380"/>
      <c r="L883" s="380"/>
      <c r="M883" s="380"/>
      <c r="N883" s="280"/>
      <c r="O883" s="797"/>
      <c r="P883" s="797"/>
      <c r="Q883" s="310"/>
      <c r="R883" s="310"/>
      <c r="S883" s="280"/>
      <c r="V883" s="392"/>
      <c r="W883" s="364"/>
      <c r="X883" s="364"/>
      <c r="Y883" s="364"/>
      <c r="AA883" s="419"/>
      <c r="AB883" s="364"/>
      <c r="AC883" s="364"/>
      <c r="AD883" s="364"/>
    </row>
    <row r="884" spans="1:30">
      <c r="A884" s="277"/>
      <c r="B884" s="278" t="s">
        <v>221</v>
      </c>
      <c r="C884" s="278"/>
      <c r="D884" s="278"/>
      <c r="E884" s="279"/>
      <c r="F884" s="280">
        <v>70000000</v>
      </c>
      <c r="G884" s="280"/>
      <c r="H884" s="280"/>
      <c r="I884" s="294"/>
      <c r="J884" s="280"/>
      <c r="K884" s="380"/>
      <c r="L884" s="380"/>
      <c r="M884" s="380"/>
      <c r="N884" s="280"/>
      <c r="O884" s="797"/>
      <c r="P884" s="797"/>
      <c r="Q884" s="310"/>
      <c r="R884" s="310"/>
      <c r="S884" s="280" t="s">
        <v>532</v>
      </c>
      <c r="V884" s="392">
        <v>70000000</v>
      </c>
      <c r="W884" s="364"/>
      <c r="X884" s="364"/>
      <c r="Y884" s="364"/>
      <c r="AA884" s="419">
        <v>1</v>
      </c>
      <c r="AB884" s="364"/>
      <c r="AC884" s="364"/>
      <c r="AD884" s="364"/>
    </row>
    <row r="885" spans="1:30">
      <c r="A885" s="277"/>
      <c r="B885" s="278"/>
      <c r="C885" s="278"/>
      <c r="D885" s="278"/>
      <c r="E885" s="279"/>
      <c r="F885" s="280"/>
      <c r="G885" s="280"/>
      <c r="H885" s="280"/>
      <c r="I885" s="294"/>
      <c r="J885" s="280"/>
      <c r="K885" s="380"/>
      <c r="L885" s="380"/>
      <c r="M885" s="380"/>
      <c r="N885" s="280"/>
      <c r="O885" s="797"/>
      <c r="P885" s="797"/>
      <c r="Q885" s="310"/>
      <c r="R885" s="310"/>
      <c r="S885" s="280"/>
      <c r="V885" s="392"/>
      <c r="W885" s="364"/>
      <c r="X885" s="364"/>
      <c r="Y885" s="364"/>
      <c r="AA885" s="419"/>
      <c r="AB885" s="364"/>
      <c r="AC885" s="364"/>
      <c r="AD885" s="364"/>
    </row>
    <row r="886" spans="1:30" s="443" customFormat="1">
      <c r="A886" s="446" t="s">
        <v>667</v>
      </c>
      <c r="B886" s="447"/>
      <c r="C886" s="447"/>
      <c r="D886" s="447"/>
      <c r="E886" s="448"/>
      <c r="F886" s="449"/>
      <c r="G886" s="449"/>
      <c r="H886" s="449"/>
      <c r="I886" s="450"/>
      <c r="J886" s="449"/>
      <c r="K886" s="488"/>
      <c r="L886" s="488"/>
      <c r="M886" s="488"/>
      <c r="N886" s="449"/>
      <c r="O886" s="804"/>
      <c r="P886" s="804"/>
      <c r="Q886" s="451"/>
      <c r="R886" s="451"/>
      <c r="S886" s="449"/>
      <c r="V886" s="444"/>
      <c r="W886" s="445"/>
      <c r="X886" s="445"/>
      <c r="Y886" s="445"/>
      <c r="AA886" s="444"/>
      <c r="AB886" s="445"/>
      <c r="AC886" s="445"/>
      <c r="AD886" s="445"/>
    </row>
    <row r="887" spans="1:30">
      <c r="A887" s="277" t="s">
        <v>248</v>
      </c>
      <c r="B887" s="278"/>
      <c r="C887" s="278"/>
      <c r="D887" s="278"/>
      <c r="E887" s="279"/>
      <c r="F887" s="280"/>
      <c r="G887" s="280"/>
      <c r="H887" s="280"/>
      <c r="I887" s="294"/>
      <c r="J887" s="280"/>
      <c r="K887" s="380"/>
      <c r="L887" s="380"/>
      <c r="M887" s="380"/>
      <c r="N887" s="280"/>
      <c r="O887" s="797"/>
      <c r="P887" s="797"/>
      <c r="Q887" s="310"/>
      <c r="R887" s="310"/>
      <c r="S887" s="280"/>
      <c r="V887" s="392"/>
      <c r="W887" s="364"/>
      <c r="X887" s="364"/>
      <c r="Y887" s="364"/>
      <c r="AA887" s="419"/>
      <c r="AB887" s="364"/>
      <c r="AC887" s="364"/>
      <c r="AD887" s="364"/>
    </row>
    <row r="888" spans="1:30">
      <c r="A888" s="277"/>
      <c r="B888" s="278" t="s">
        <v>668</v>
      </c>
      <c r="C888" s="278"/>
      <c r="D888" s="278"/>
      <c r="E888" s="279"/>
      <c r="F888" s="280">
        <v>100000000</v>
      </c>
      <c r="G888" s="280"/>
      <c r="H888" s="280"/>
      <c r="I888" s="294"/>
      <c r="J888" s="280"/>
      <c r="K888" s="380"/>
      <c r="L888" s="380"/>
      <c r="M888" s="380"/>
      <c r="N888" s="280"/>
      <c r="O888" s="797"/>
      <c r="P888" s="797"/>
      <c r="Q888" s="310"/>
      <c r="R888" s="310"/>
      <c r="S888" s="280"/>
      <c r="V888" s="392">
        <v>100000000</v>
      </c>
      <c r="W888" s="364"/>
      <c r="X888" s="364"/>
      <c r="Y888" s="364"/>
      <c r="AA888" s="419">
        <v>1</v>
      </c>
      <c r="AB888" s="364"/>
      <c r="AC888" s="364"/>
      <c r="AD888" s="364"/>
    </row>
    <row r="889" spans="1:30">
      <c r="A889" s="277"/>
      <c r="B889" s="278" t="s">
        <v>401</v>
      </c>
      <c r="C889" s="278"/>
      <c r="D889" s="278"/>
      <c r="E889" s="279"/>
      <c r="F889" s="280">
        <v>25000000</v>
      </c>
      <c r="G889" s="280"/>
      <c r="H889" s="280"/>
      <c r="I889" s="294"/>
      <c r="J889" s="280"/>
      <c r="K889" s="380"/>
      <c r="L889" s="380"/>
      <c r="M889" s="380"/>
      <c r="N889" s="280"/>
      <c r="O889" s="797"/>
      <c r="P889" s="797"/>
      <c r="Q889" s="310"/>
      <c r="R889" s="310"/>
      <c r="S889" s="280"/>
      <c r="V889" s="392">
        <v>25000000</v>
      </c>
      <c r="W889" s="364"/>
      <c r="X889" s="364"/>
      <c r="Y889" s="364"/>
      <c r="AA889" s="419">
        <v>1</v>
      </c>
      <c r="AB889" s="364"/>
      <c r="AC889" s="364"/>
      <c r="AD889" s="364"/>
    </row>
    <row r="890" spans="1:30">
      <c r="A890" s="277"/>
      <c r="B890" s="278"/>
      <c r="C890" s="278"/>
      <c r="D890" s="278"/>
      <c r="E890" s="279"/>
      <c r="F890" s="280"/>
      <c r="G890" s="280"/>
      <c r="H890" s="280"/>
      <c r="I890" s="294"/>
      <c r="J890" s="280"/>
      <c r="K890" s="380"/>
      <c r="L890" s="380"/>
      <c r="M890" s="380"/>
      <c r="N890" s="280"/>
      <c r="O890" s="797"/>
      <c r="P890" s="797"/>
      <c r="Q890" s="310"/>
      <c r="R890" s="310"/>
      <c r="S890" s="280"/>
      <c r="V890" s="392"/>
      <c r="W890" s="364"/>
      <c r="X890" s="364"/>
      <c r="Y890" s="364"/>
      <c r="AA890" s="419"/>
      <c r="AB890" s="364"/>
      <c r="AC890" s="364"/>
      <c r="AD890" s="364"/>
    </row>
    <row r="891" spans="1:30" s="443" customFormat="1">
      <c r="A891" s="446" t="s">
        <v>19</v>
      </c>
      <c r="B891" s="447"/>
      <c r="C891" s="447"/>
      <c r="D891" s="447"/>
      <c r="E891" s="448"/>
      <c r="F891" s="449"/>
      <c r="G891" s="449"/>
      <c r="H891" s="449"/>
      <c r="I891" s="450"/>
      <c r="J891" s="449"/>
      <c r="K891" s="488"/>
      <c r="L891" s="488"/>
      <c r="M891" s="488"/>
      <c r="N891" s="449"/>
      <c r="O891" s="804"/>
      <c r="P891" s="804"/>
      <c r="Q891" s="451"/>
      <c r="R891" s="451"/>
      <c r="S891" s="449"/>
      <c r="V891" s="444"/>
      <c r="W891" s="445"/>
      <c r="X891" s="445"/>
      <c r="Y891" s="445"/>
      <c r="AA891" s="444"/>
      <c r="AB891" s="445"/>
      <c r="AC891" s="445"/>
      <c r="AD891" s="445"/>
    </row>
    <row r="892" spans="1:30">
      <c r="A892" s="277" t="s">
        <v>248</v>
      </c>
      <c r="B892" s="278"/>
      <c r="C892" s="278"/>
      <c r="D892" s="278"/>
      <c r="E892" s="279"/>
      <c r="F892" s="280"/>
      <c r="G892" s="280"/>
      <c r="H892" s="280"/>
      <c r="I892" s="294"/>
      <c r="J892" s="280"/>
      <c r="K892" s="380"/>
      <c r="L892" s="380"/>
      <c r="M892" s="380"/>
      <c r="N892" s="280"/>
      <c r="O892" s="797"/>
      <c r="P892" s="797"/>
      <c r="Q892" s="310"/>
      <c r="R892" s="310"/>
      <c r="S892" s="280"/>
      <c r="V892" s="392"/>
      <c r="W892" s="364"/>
      <c r="X892" s="364"/>
      <c r="Y892" s="364"/>
      <c r="AA892" s="419"/>
      <c r="AB892" s="364"/>
      <c r="AC892" s="364"/>
      <c r="AD892" s="364"/>
    </row>
    <row r="893" spans="1:30">
      <c r="A893" s="277"/>
      <c r="B893" s="278" t="s">
        <v>384</v>
      </c>
      <c r="C893" s="278"/>
      <c r="D893" s="278"/>
      <c r="E893" s="279"/>
      <c r="F893" s="280"/>
      <c r="G893" s="280"/>
      <c r="H893" s="280"/>
      <c r="I893" s="294"/>
      <c r="J893" s="280"/>
      <c r="K893" s="380"/>
      <c r="L893" s="380"/>
      <c r="M893" s="380"/>
      <c r="N893" s="280"/>
      <c r="O893" s="797"/>
      <c r="P893" s="797"/>
      <c r="Q893" s="310"/>
      <c r="R893" s="310"/>
      <c r="S893" s="280"/>
      <c r="V893" s="392"/>
      <c r="W893" s="364"/>
      <c r="X893" s="364"/>
      <c r="Y893" s="364"/>
      <c r="AA893" s="419"/>
      <c r="AB893" s="364"/>
      <c r="AC893" s="364"/>
      <c r="AD893" s="364"/>
    </row>
    <row r="894" spans="1:30">
      <c r="A894" s="277"/>
      <c r="B894" s="278" t="s">
        <v>395</v>
      </c>
      <c r="C894" s="278"/>
      <c r="D894" s="278"/>
      <c r="E894" s="279"/>
      <c r="F894" s="280">
        <v>160000000</v>
      </c>
      <c r="G894" s="280"/>
      <c r="H894" s="280"/>
      <c r="I894" s="294"/>
      <c r="J894" s="280"/>
      <c r="K894" s="380"/>
      <c r="L894" s="380"/>
      <c r="M894" s="380"/>
      <c r="N894" s="280"/>
      <c r="O894" s="797"/>
      <c r="P894" s="797"/>
      <c r="Q894" s="310"/>
      <c r="R894" s="310"/>
      <c r="S894" s="280"/>
      <c r="V894" s="392">
        <v>160000000</v>
      </c>
      <c r="W894" s="364"/>
      <c r="X894" s="364"/>
      <c r="Y894" s="364"/>
      <c r="AA894" s="419">
        <v>1</v>
      </c>
      <c r="AB894" s="364"/>
      <c r="AC894" s="364"/>
      <c r="AD894" s="364"/>
    </row>
    <row r="895" spans="1:30">
      <c r="A895" s="277"/>
      <c r="B895" s="278" t="s">
        <v>396</v>
      </c>
      <c r="C895" s="278"/>
      <c r="D895" s="278"/>
      <c r="E895" s="279"/>
      <c r="F895" s="280">
        <v>50000000</v>
      </c>
      <c r="G895" s="280"/>
      <c r="H895" s="280"/>
      <c r="I895" s="294"/>
      <c r="J895" s="280"/>
      <c r="K895" s="380"/>
      <c r="L895" s="380"/>
      <c r="M895" s="380"/>
      <c r="N895" s="280"/>
      <c r="O895" s="797"/>
      <c r="P895" s="797"/>
      <c r="Q895" s="310"/>
      <c r="R895" s="310"/>
      <c r="S895" s="280"/>
      <c r="V895" s="392">
        <v>50000000</v>
      </c>
      <c r="W895" s="364"/>
      <c r="X895" s="364"/>
      <c r="Y895" s="364"/>
      <c r="AA895" s="419">
        <v>1</v>
      </c>
      <c r="AB895" s="364"/>
      <c r="AC895" s="364"/>
      <c r="AD895" s="364"/>
    </row>
    <row r="896" spans="1:30">
      <c r="A896" s="277"/>
      <c r="B896" s="278"/>
      <c r="C896" s="278"/>
      <c r="D896" s="278"/>
      <c r="E896" s="279"/>
      <c r="F896" s="233"/>
      <c r="G896" s="233"/>
      <c r="H896" s="233"/>
      <c r="I896" s="294"/>
      <c r="J896" s="233"/>
      <c r="K896" s="365"/>
      <c r="L896" s="365"/>
      <c r="M896" s="365"/>
      <c r="N896" s="233"/>
      <c r="O896" s="796"/>
      <c r="P896" s="796"/>
      <c r="Q896" s="295"/>
      <c r="R896" s="295"/>
      <c r="S896" s="233"/>
      <c r="V896" s="391"/>
      <c r="W896" s="364"/>
      <c r="X896" s="364"/>
      <c r="Y896" s="364"/>
      <c r="AA896" s="390"/>
      <c r="AB896" s="364"/>
      <c r="AC896" s="364"/>
      <c r="AD896" s="364"/>
    </row>
    <row r="897" spans="1:30">
      <c r="A897" s="277" t="s">
        <v>662</v>
      </c>
      <c r="B897" s="278"/>
      <c r="C897" s="278"/>
      <c r="D897" s="278"/>
      <c r="E897" s="279"/>
      <c r="F897" s="280"/>
      <c r="G897" s="280"/>
      <c r="H897" s="280"/>
      <c r="I897" s="294"/>
      <c r="J897" s="280"/>
      <c r="K897" s="380"/>
      <c r="L897" s="380"/>
      <c r="M897" s="380"/>
      <c r="N897" s="280"/>
      <c r="O897" s="797"/>
      <c r="P897" s="797"/>
      <c r="Q897" s="310"/>
      <c r="R897" s="310"/>
      <c r="S897" s="280"/>
      <c r="V897" s="392"/>
      <c r="W897" s="364"/>
      <c r="X897" s="364"/>
      <c r="Y897" s="364"/>
      <c r="AA897" s="419"/>
      <c r="AB897" s="364"/>
      <c r="AC897" s="364"/>
      <c r="AD897" s="364"/>
    </row>
    <row r="898" spans="1:30">
      <c r="A898" s="277"/>
      <c r="B898" s="278" t="s">
        <v>384</v>
      </c>
      <c r="C898" s="278"/>
      <c r="D898" s="278"/>
      <c r="E898" s="279"/>
      <c r="F898" s="280"/>
      <c r="G898" s="280"/>
      <c r="H898" s="280"/>
      <c r="I898" s="294"/>
      <c r="J898" s="280"/>
      <c r="K898" s="380"/>
      <c r="L898" s="380"/>
      <c r="M898" s="380"/>
      <c r="N898" s="280"/>
      <c r="O898" s="797"/>
      <c r="P898" s="797"/>
      <c r="Q898" s="310"/>
      <c r="R898" s="310"/>
      <c r="S898" s="280"/>
      <c r="V898" s="392"/>
      <c r="W898" s="364"/>
      <c r="X898" s="364"/>
      <c r="Y898" s="364"/>
      <c r="AA898" s="419"/>
      <c r="AB898" s="364"/>
      <c r="AC898" s="364"/>
      <c r="AD898" s="364"/>
    </row>
    <row r="899" spans="1:30">
      <c r="A899" s="277"/>
      <c r="B899" s="278" t="s">
        <v>397</v>
      </c>
      <c r="C899" s="278"/>
      <c r="D899" s="278"/>
      <c r="E899" s="279"/>
      <c r="F899" s="280">
        <v>50000000</v>
      </c>
      <c r="G899" s="280"/>
      <c r="H899" s="280"/>
      <c r="I899" s="294"/>
      <c r="J899" s="280"/>
      <c r="K899" s="380"/>
      <c r="L899" s="380"/>
      <c r="M899" s="380"/>
      <c r="N899" s="280"/>
      <c r="O899" s="797"/>
      <c r="P899" s="797"/>
      <c r="Q899" s="310"/>
      <c r="R899" s="310"/>
      <c r="S899" s="280"/>
      <c r="V899" s="392">
        <v>50000000</v>
      </c>
      <c r="W899" s="364"/>
      <c r="X899" s="364"/>
      <c r="Y899" s="364"/>
      <c r="AA899" s="419">
        <v>1</v>
      </c>
      <c r="AB899" s="364"/>
      <c r="AC899" s="364"/>
      <c r="AD899" s="364"/>
    </row>
    <row r="900" spans="1:30">
      <c r="A900" s="277"/>
      <c r="B900" s="278" t="s">
        <v>398</v>
      </c>
      <c r="C900" s="278"/>
      <c r="D900" s="278"/>
      <c r="E900" s="279"/>
      <c r="F900" s="280">
        <v>40000000</v>
      </c>
      <c r="G900" s="280"/>
      <c r="H900" s="280"/>
      <c r="I900" s="294"/>
      <c r="J900" s="280"/>
      <c r="K900" s="380"/>
      <c r="L900" s="380"/>
      <c r="M900" s="380"/>
      <c r="N900" s="280"/>
      <c r="O900" s="797"/>
      <c r="P900" s="797"/>
      <c r="Q900" s="310"/>
      <c r="R900" s="310"/>
      <c r="S900" s="280"/>
      <c r="V900" s="392">
        <v>40000000</v>
      </c>
      <c r="W900" s="364"/>
      <c r="X900" s="364"/>
      <c r="Y900" s="364"/>
      <c r="AA900" s="419">
        <v>1</v>
      </c>
      <c r="AB900" s="364"/>
      <c r="AC900" s="364"/>
      <c r="AD900" s="364"/>
    </row>
    <row r="901" spans="1:30">
      <c r="A901" s="277"/>
      <c r="B901" s="278" t="s">
        <v>399</v>
      </c>
      <c r="C901" s="278"/>
      <c r="D901" s="278"/>
      <c r="E901" s="279"/>
      <c r="F901" s="280">
        <v>35000000</v>
      </c>
      <c r="G901" s="280"/>
      <c r="H901" s="280"/>
      <c r="I901" s="294"/>
      <c r="J901" s="280"/>
      <c r="K901" s="380"/>
      <c r="L901" s="380"/>
      <c r="M901" s="380"/>
      <c r="N901" s="280"/>
      <c r="O901" s="797"/>
      <c r="P901" s="797"/>
      <c r="Q901" s="310"/>
      <c r="R901" s="310"/>
      <c r="S901" s="280"/>
      <c r="V901" s="392">
        <v>35000000</v>
      </c>
      <c r="W901" s="364"/>
      <c r="X901" s="364"/>
      <c r="Y901" s="364"/>
      <c r="AA901" s="419">
        <v>1</v>
      </c>
      <c r="AB901" s="364"/>
      <c r="AC901" s="364"/>
      <c r="AD901" s="364"/>
    </row>
    <row r="902" spans="1:30">
      <c r="A902" s="277"/>
      <c r="B902" s="278" t="s">
        <v>400</v>
      </c>
      <c r="C902" s="278"/>
      <c r="D902" s="278"/>
      <c r="E902" s="279"/>
      <c r="F902" s="280">
        <v>35000000</v>
      </c>
      <c r="G902" s="280"/>
      <c r="H902" s="280"/>
      <c r="I902" s="294"/>
      <c r="J902" s="280"/>
      <c r="K902" s="380"/>
      <c r="L902" s="380"/>
      <c r="M902" s="380"/>
      <c r="N902" s="280"/>
      <c r="O902" s="797"/>
      <c r="P902" s="797"/>
      <c r="Q902" s="310"/>
      <c r="R902" s="310"/>
      <c r="S902" s="280"/>
      <c r="V902" s="392">
        <v>35000000</v>
      </c>
      <c r="W902" s="364"/>
      <c r="X902" s="364"/>
      <c r="Y902" s="364"/>
      <c r="AA902" s="419">
        <v>1</v>
      </c>
      <c r="AB902" s="364"/>
      <c r="AC902" s="364"/>
      <c r="AD902" s="364"/>
    </row>
    <row r="903" spans="1:30">
      <c r="A903" s="277"/>
      <c r="B903" s="278"/>
      <c r="C903" s="278"/>
      <c r="D903" s="278"/>
      <c r="E903" s="279"/>
      <c r="F903" s="280"/>
      <c r="G903" s="280"/>
      <c r="H903" s="280"/>
      <c r="I903" s="294"/>
      <c r="J903" s="280"/>
      <c r="K903" s="380"/>
      <c r="L903" s="380"/>
      <c r="M903" s="380"/>
      <c r="N903" s="280"/>
      <c r="O903" s="797"/>
      <c r="P903" s="797"/>
      <c r="Q903" s="310"/>
      <c r="R903" s="310"/>
      <c r="S903" s="280"/>
      <c r="V903" s="392"/>
      <c r="W903" s="364"/>
      <c r="X903" s="364"/>
      <c r="Y903" s="364"/>
      <c r="AA903" s="419"/>
      <c r="AB903" s="364"/>
      <c r="AC903" s="364"/>
      <c r="AD903" s="364"/>
    </row>
    <row r="904" spans="1:30" s="443" customFormat="1">
      <c r="A904" s="446" t="s">
        <v>665</v>
      </c>
      <c r="B904" s="447"/>
      <c r="C904" s="447"/>
      <c r="D904" s="447"/>
      <c r="E904" s="448"/>
      <c r="F904" s="449"/>
      <c r="G904" s="449"/>
      <c r="H904" s="449"/>
      <c r="I904" s="450"/>
      <c r="J904" s="449"/>
      <c r="K904" s="488"/>
      <c r="L904" s="488"/>
      <c r="M904" s="488"/>
      <c r="N904" s="449"/>
      <c r="O904" s="804"/>
      <c r="P904" s="804"/>
      <c r="Q904" s="451"/>
      <c r="R904" s="451"/>
      <c r="S904" s="449"/>
      <c r="V904" s="444"/>
      <c r="W904" s="445"/>
      <c r="X904" s="445"/>
      <c r="Y904" s="445"/>
      <c r="AA904" s="444"/>
      <c r="AB904" s="445"/>
      <c r="AC904" s="445"/>
      <c r="AD904" s="445"/>
    </row>
    <row r="905" spans="1:30">
      <c r="A905" s="277"/>
      <c r="B905" s="278" t="s">
        <v>384</v>
      </c>
      <c r="C905" s="278"/>
      <c r="D905" s="278"/>
      <c r="E905" s="279"/>
      <c r="F905" s="280"/>
      <c r="G905" s="280"/>
      <c r="H905" s="280"/>
      <c r="I905" s="294"/>
      <c r="J905" s="280"/>
      <c r="K905" s="380"/>
      <c r="L905" s="380"/>
      <c r="M905" s="380"/>
      <c r="N905" s="280"/>
      <c r="O905" s="797"/>
      <c r="P905" s="797"/>
      <c r="Q905" s="310"/>
      <c r="R905" s="310"/>
      <c r="S905" s="280"/>
      <c r="V905" s="392"/>
      <c r="W905" s="364"/>
      <c r="X905" s="364"/>
      <c r="Y905" s="364"/>
      <c r="AA905" s="419"/>
      <c r="AB905" s="364"/>
      <c r="AC905" s="364"/>
      <c r="AD905" s="364"/>
    </row>
    <row r="906" spans="1:30" s="291" customFormat="1" ht="30">
      <c r="A906" s="292"/>
      <c r="B906" s="842" t="s">
        <v>666</v>
      </c>
      <c r="C906" s="842"/>
      <c r="D906" s="842"/>
      <c r="E906" s="843"/>
      <c r="F906" s="268">
        <v>115000000</v>
      </c>
      <c r="G906" s="878">
        <v>105000000</v>
      </c>
      <c r="H906" s="878">
        <v>103968000</v>
      </c>
      <c r="I906" s="879"/>
      <c r="J906" s="878"/>
      <c r="K906" s="880" t="s">
        <v>624</v>
      </c>
      <c r="L906" s="878"/>
      <c r="M906" s="880"/>
      <c r="N906" s="878"/>
      <c r="O906" s="881">
        <v>43222</v>
      </c>
      <c r="P906" s="881">
        <v>43273</v>
      </c>
      <c r="Q906" s="882"/>
      <c r="R906" s="902">
        <v>1</v>
      </c>
      <c r="S906" s="268"/>
      <c r="V906" s="400">
        <v>105000000</v>
      </c>
      <c r="W906" s="394"/>
      <c r="X906" s="394"/>
      <c r="Y906" s="394"/>
      <c r="AA906" s="422">
        <v>1</v>
      </c>
      <c r="AB906" s="394"/>
      <c r="AC906" s="394"/>
      <c r="AD906" s="394"/>
    </row>
    <row r="907" spans="1:30" s="291" customFormat="1" ht="30">
      <c r="A907" s="292"/>
      <c r="B907" s="553" t="s">
        <v>6</v>
      </c>
      <c r="C907" s="469"/>
      <c r="D907" s="469"/>
      <c r="E907" s="470"/>
      <c r="F907" s="269">
        <v>6000000</v>
      </c>
      <c r="G907" s="268"/>
      <c r="H907" s="268"/>
      <c r="I907" s="272"/>
      <c r="J907" s="268"/>
      <c r="K907" s="481" t="s">
        <v>424</v>
      </c>
      <c r="L907" s="315"/>
      <c r="M907" s="315"/>
      <c r="N907" s="268"/>
      <c r="O907" s="805"/>
      <c r="P907" s="805"/>
      <c r="Q907" s="314"/>
      <c r="R907" s="314"/>
      <c r="S907" s="268"/>
      <c r="V907" s="394"/>
      <c r="W907" s="396">
        <v>6000000</v>
      </c>
      <c r="X907" s="394"/>
      <c r="Y907" s="394"/>
      <c r="AA907" s="418"/>
      <c r="AB907" s="396">
        <v>1</v>
      </c>
      <c r="AC907" s="394"/>
      <c r="AD907" s="394"/>
    </row>
    <row r="908" spans="1:30">
      <c r="A908" s="277"/>
      <c r="B908" s="385" t="s">
        <v>8</v>
      </c>
      <c r="C908" s="278"/>
      <c r="D908" s="278"/>
      <c r="E908" s="279"/>
      <c r="F908" s="233">
        <v>4000000</v>
      </c>
      <c r="G908" s="280"/>
      <c r="H908" s="280"/>
      <c r="I908" s="294"/>
      <c r="J908" s="280"/>
      <c r="K908" s="380"/>
      <c r="L908" s="380"/>
      <c r="M908" s="380"/>
      <c r="N908" s="280"/>
      <c r="O908" s="797"/>
      <c r="P908" s="797"/>
      <c r="Q908" s="310"/>
      <c r="R908" s="310"/>
      <c r="S908" s="280"/>
      <c r="V908" s="364"/>
      <c r="W908" s="364"/>
      <c r="X908" s="391">
        <v>4000000</v>
      </c>
      <c r="Y908" s="364"/>
      <c r="AA908" s="327"/>
      <c r="AB908" s="364"/>
      <c r="AC908" s="391">
        <v>1</v>
      </c>
      <c r="AD908" s="364"/>
    </row>
    <row r="909" spans="1:30">
      <c r="A909" s="306"/>
      <c r="B909" s="386"/>
      <c r="C909" s="386"/>
      <c r="D909" s="386"/>
      <c r="E909" s="387"/>
      <c r="F909" s="307"/>
      <c r="G909" s="307"/>
      <c r="H909" s="307"/>
      <c r="I909" s="308"/>
      <c r="J909" s="307"/>
      <c r="K909" s="495"/>
      <c r="L909" s="495"/>
      <c r="M909" s="495"/>
      <c r="N909" s="307"/>
      <c r="O909" s="825"/>
      <c r="P909" s="825"/>
      <c r="Q909" s="309"/>
      <c r="R909" s="309"/>
      <c r="S909" s="307"/>
      <c r="V909" s="415"/>
      <c r="W909" s="416"/>
      <c r="X909" s="416"/>
      <c r="Y909" s="416"/>
      <c r="AA909" s="427"/>
      <c r="AB909" s="416"/>
      <c r="AC909" s="416"/>
      <c r="AD909" s="416"/>
    </row>
    <row r="910" spans="1:30">
      <c r="A910" s="366"/>
      <c r="B910" s="367"/>
      <c r="C910" s="367"/>
      <c r="D910" s="367"/>
      <c r="E910" s="368"/>
      <c r="F910" s="468">
        <f>SUM(F7:F909)</f>
        <v>34953586590</v>
      </c>
      <c r="G910" s="376"/>
      <c r="H910" s="376"/>
      <c r="I910" s="377"/>
      <c r="J910" s="376"/>
      <c r="K910" s="496"/>
      <c r="L910" s="496"/>
      <c r="M910" s="496"/>
      <c r="N910" s="376"/>
      <c r="O910" s="378"/>
      <c r="P910" s="378"/>
      <c r="Q910" s="379"/>
      <c r="R910" s="379"/>
      <c r="S910" s="376"/>
      <c r="V910" s="1">
        <f>SUM(V7:V909)</f>
        <v>9193301960</v>
      </c>
      <c r="W910" s="1">
        <f>SUM(W7:W909)</f>
        <v>2374422780</v>
      </c>
      <c r="X910" s="1">
        <f>SUM(X7:X909)</f>
        <v>2687708500</v>
      </c>
      <c r="Y910" s="1">
        <f>SUM(Y7:Y909)</f>
        <v>20706123350</v>
      </c>
      <c r="AA910" s="428">
        <f>SUM(AA7:AA909)</f>
        <v>67</v>
      </c>
      <c r="AB910" s="1">
        <f>SUM(AB7:AB909)</f>
        <v>58</v>
      </c>
      <c r="AC910" s="1">
        <f>SUM(AC7:AC909)</f>
        <v>77</v>
      </c>
      <c r="AD910" s="1">
        <f>SUM(AD7:AD909)</f>
        <v>190</v>
      </c>
    </row>
    <row r="912" spans="1:30">
      <c r="F912" s="369"/>
      <c r="G912" s="369"/>
      <c r="H912" s="369"/>
      <c r="I912" s="370"/>
      <c r="J912" s="369"/>
      <c r="K912" s="497"/>
      <c r="L912" s="497"/>
      <c r="M912" s="497"/>
      <c r="N912" s="369"/>
      <c r="O912" s="371"/>
      <c r="P912" s="371"/>
      <c r="Q912" s="372"/>
      <c r="R912" s="372"/>
      <c r="S912" s="369"/>
      <c r="V912" s="389">
        <f>SUM(V910:Y910)</f>
        <v>34961556590</v>
      </c>
      <c r="AA912" s="429">
        <f>SUM(AA910:AD910)</f>
        <v>392</v>
      </c>
    </row>
    <row r="913" spans="22:27">
      <c r="V913" s="389">
        <f>V912-F910</f>
        <v>7970000</v>
      </c>
      <c r="AA913" s="429">
        <f>AA912-K910</f>
        <v>392</v>
      </c>
    </row>
  </sheetData>
  <mergeCells count="180">
    <mergeCell ref="B701:E701"/>
    <mergeCell ref="B702:E702"/>
    <mergeCell ref="B710:E710"/>
    <mergeCell ref="B711:E711"/>
    <mergeCell ref="B759:E759"/>
    <mergeCell ref="B689:E689"/>
    <mergeCell ref="B692:E692"/>
    <mergeCell ref="B693:E693"/>
    <mergeCell ref="B743:E743"/>
    <mergeCell ref="A745:E745"/>
    <mergeCell ref="B712:E712"/>
    <mergeCell ref="B632:E632"/>
    <mergeCell ref="B672:E672"/>
    <mergeCell ref="B681:E681"/>
    <mergeCell ref="B614:E614"/>
    <mergeCell ref="B617:E617"/>
    <mergeCell ref="B618:E618"/>
    <mergeCell ref="B621:E621"/>
    <mergeCell ref="B626:E626"/>
    <mergeCell ref="B629:E629"/>
    <mergeCell ref="B605:E605"/>
    <mergeCell ref="A606:E606"/>
    <mergeCell ref="B607:E607"/>
    <mergeCell ref="B609:E609"/>
    <mergeCell ref="B611:E611"/>
    <mergeCell ref="B603:E603"/>
    <mergeCell ref="B604:E604"/>
    <mergeCell ref="B622:E622"/>
    <mergeCell ref="B625:E625"/>
    <mergeCell ref="B598:E598"/>
    <mergeCell ref="B599:E599"/>
    <mergeCell ref="B600:E600"/>
    <mergeCell ref="B593:E593"/>
    <mergeCell ref="B595:E595"/>
    <mergeCell ref="B596:E596"/>
    <mergeCell ref="B587:E587"/>
    <mergeCell ref="B588:E588"/>
    <mergeCell ref="B589:E589"/>
    <mergeCell ref="B592:E592"/>
    <mergeCell ref="B576:E576"/>
    <mergeCell ref="B581:E581"/>
    <mergeCell ref="B584:E584"/>
    <mergeCell ref="B585:E585"/>
    <mergeCell ref="B550:E550"/>
    <mergeCell ref="B558:E558"/>
    <mergeCell ref="A559:E559"/>
    <mergeCell ref="B570:E570"/>
    <mergeCell ref="B573:E573"/>
    <mergeCell ref="A546:E546"/>
    <mergeCell ref="B547:E547"/>
    <mergeCell ref="B548:E548"/>
    <mergeCell ref="B549:E549"/>
    <mergeCell ref="A541:E541"/>
    <mergeCell ref="B542:E542"/>
    <mergeCell ref="B543:E543"/>
    <mergeCell ref="B544:E544"/>
    <mergeCell ref="B545:E545"/>
    <mergeCell ref="B537:E537"/>
    <mergeCell ref="B538:E538"/>
    <mergeCell ref="B539:E539"/>
    <mergeCell ref="B540:E540"/>
    <mergeCell ref="B531:E531"/>
    <mergeCell ref="B532:E532"/>
    <mergeCell ref="B533:E533"/>
    <mergeCell ref="B535:E535"/>
    <mergeCell ref="B536:E536"/>
    <mergeCell ref="B526:E526"/>
    <mergeCell ref="B527:E527"/>
    <mergeCell ref="B529:E529"/>
    <mergeCell ref="B530:E530"/>
    <mergeCell ref="B520:E520"/>
    <mergeCell ref="B521:E521"/>
    <mergeCell ref="B523:E523"/>
    <mergeCell ref="B524:E524"/>
    <mergeCell ref="B516:E516"/>
    <mergeCell ref="B517:E517"/>
    <mergeCell ref="B518:E518"/>
    <mergeCell ref="B519:E519"/>
    <mergeCell ref="B510:E510"/>
    <mergeCell ref="B511:E511"/>
    <mergeCell ref="B513:E513"/>
    <mergeCell ref="B514:E514"/>
    <mergeCell ref="B515:E515"/>
    <mergeCell ref="B504:E504"/>
    <mergeCell ref="B505:E505"/>
    <mergeCell ref="B507:E507"/>
    <mergeCell ref="B508:E508"/>
    <mergeCell ref="B498:E498"/>
    <mergeCell ref="B499:E499"/>
    <mergeCell ref="B501:E501"/>
    <mergeCell ref="B502:E502"/>
    <mergeCell ref="B492:E492"/>
    <mergeCell ref="B493:E493"/>
    <mergeCell ref="B495:E495"/>
    <mergeCell ref="B496:E496"/>
    <mergeCell ref="B486:E486"/>
    <mergeCell ref="B487:E487"/>
    <mergeCell ref="B489:E489"/>
    <mergeCell ref="B490:E490"/>
    <mergeCell ref="B480:E480"/>
    <mergeCell ref="B481:E481"/>
    <mergeCell ref="B482:E482"/>
    <mergeCell ref="B483:E483"/>
    <mergeCell ref="B475:E475"/>
    <mergeCell ref="B477:E477"/>
    <mergeCell ref="B479:E479"/>
    <mergeCell ref="B469:E469"/>
    <mergeCell ref="B471:E471"/>
    <mergeCell ref="B472:E472"/>
    <mergeCell ref="B474:E474"/>
    <mergeCell ref="B463:E463"/>
    <mergeCell ref="B465:E465"/>
    <mergeCell ref="B466:E466"/>
    <mergeCell ref="B468:E468"/>
    <mergeCell ref="B457:E457"/>
    <mergeCell ref="B459:E459"/>
    <mergeCell ref="B460:E460"/>
    <mergeCell ref="B462:E462"/>
    <mergeCell ref="B451:E451"/>
    <mergeCell ref="B452:E452"/>
    <mergeCell ref="B454:E454"/>
    <mergeCell ref="B456:E456"/>
    <mergeCell ref="B446:E446"/>
    <mergeCell ref="B449:E449"/>
    <mergeCell ref="B441:E441"/>
    <mergeCell ref="B445:E445"/>
    <mergeCell ref="A438:E438"/>
    <mergeCell ref="B439:E439"/>
    <mergeCell ref="B440:E440"/>
    <mergeCell ref="B433:E433"/>
    <mergeCell ref="B435:E435"/>
    <mergeCell ref="B437:E437"/>
    <mergeCell ref="B436:E436"/>
    <mergeCell ref="B429:E429"/>
    <mergeCell ref="B431:E431"/>
    <mergeCell ref="B418:E418"/>
    <mergeCell ref="B421:E421"/>
    <mergeCell ref="B422:E422"/>
    <mergeCell ref="B423:E423"/>
    <mergeCell ref="B424:E424"/>
    <mergeCell ref="B427:E427"/>
    <mergeCell ref="B409:E409"/>
    <mergeCell ref="B410:E410"/>
    <mergeCell ref="B412:E412"/>
    <mergeCell ref="B413:E413"/>
    <mergeCell ref="B415:E415"/>
    <mergeCell ref="B416:E416"/>
    <mergeCell ref="B417:E417"/>
    <mergeCell ref="B405:E405"/>
    <mergeCell ref="B407:E407"/>
    <mergeCell ref="B385:E385"/>
    <mergeCell ref="B386:E386"/>
    <mergeCell ref="B387:E387"/>
    <mergeCell ref="B388:E388"/>
    <mergeCell ref="B401:E401"/>
    <mergeCell ref="B357:E357"/>
    <mergeCell ref="B358:E358"/>
    <mergeCell ref="B360:E360"/>
    <mergeCell ref="A368:E368"/>
    <mergeCell ref="B370:E370"/>
    <mergeCell ref="B354:E354"/>
    <mergeCell ref="A355:E355"/>
    <mergeCell ref="B68:E68"/>
    <mergeCell ref="B71:E71"/>
    <mergeCell ref="B350:E350"/>
    <mergeCell ref="B58:E58"/>
    <mergeCell ref="B59:E59"/>
    <mergeCell ref="B62:E62"/>
    <mergeCell ref="B63:E63"/>
    <mergeCell ref="A2:S2"/>
    <mergeCell ref="B56:E56"/>
    <mergeCell ref="B57:E57"/>
    <mergeCell ref="I4:I5"/>
    <mergeCell ref="J4:J5"/>
    <mergeCell ref="K4:P4"/>
    <mergeCell ref="Q4:R4"/>
    <mergeCell ref="S4:S5"/>
    <mergeCell ref="A4:E5"/>
    <mergeCell ref="G4:G5"/>
    <mergeCell ref="H4:H5"/>
  </mergeCells>
  <printOptions horizontalCentered="1"/>
  <pageMargins left="0.55118110236220497" right="0.43307086614173201" top="0.43307086614173201" bottom="0.62992125984252001" header="0.31496062992126" footer="0.31496062992126"/>
  <pageSetup paperSize="10000" scale="65" orientation="landscape" horizontalDpi="4294967292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F12"/>
  <sheetViews>
    <sheetView workbookViewId="0">
      <selection activeCell="D12" sqref="D12"/>
    </sheetView>
  </sheetViews>
  <sheetFormatPr defaultRowHeight="15"/>
  <cols>
    <col min="2" max="2" width="20.85546875" customWidth="1"/>
    <col min="3" max="3" width="22.42578125" customWidth="1"/>
    <col min="4" max="4" width="15" customWidth="1"/>
    <col min="5" max="5" width="17.7109375" customWidth="1"/>
    <col min="6" max="6" width="15.85546875" customWidth="1"/>
  </cols>
  <sheetData>
    <row r="3" spans="2:6" ht="26.25" customHeight="1">
      <c r="B3" s="1140" t="s">
        <v>706</v>
      </c>
      <c r="C3" s="1140"/>
      <c r="D3" s="1140"/>
      <c r="E3" s="1140"/>
      <c r="F3" s="1140"/>
    </row>
    <row r="5" spans="2:6" ht="25.5" customHeight="1">
      <c r="B5" s="1139" t="s">
        <v>711</v>
      </c>
      <c r="C5" s="1139" t="s">
        <v>707</v>
      </c>
      <c r="D5" s="1139"/>
      <c r="E5" s="1139" t="s">
        <v>709</v>
      </c>
      <c r="F5" s="1139"/>
    </row>
    <row r="6" spans="2:6" ht="25.5" customHeight="1">
      <c r="B6" s="1139"/>
      <c r="C6" s="471" t="s">
        <v>405</v>
      </c>
      <c r="D6" s="471" t="s">
        <v>708</v>
      </c>
      <c r="E6" s="471" t="s">
        <v>405</v>
      </c>
      <c r="F6" s="471" t="s">
        <v>708</v>
      </c>
    </row>
    <row r="7" spans="2:6" ht="25.5" customHeight="1">
      <c r="B7" s="472" t="s">
        <v>7</v>
      </c>
      <c r="C7" s="473">
        <f>'Paket Lelang'!U363</f>
        <v>201505063450</v>
      </c>
      <c r="D7" s="474">
        <f>'Paket Lelang'!Z363</f>
        <v>108</v>
      </c>
      <c r="E7" s="473">
        <f>'Paket PL, e purch'!V910</f>
        <v>9193301960</v>
      </c>
      <c r="F7" s="474">
        <f>'Paket PL, e purch'!AA910</f>
        <v>67</v>
      </c>
    </row>
    <row r="8" spans="2:6" ht="25.5" customHeight="1">
      <c r="B8" s="472" t="s">
        <v>6</v>
      </c>
      <c r="C8" s="473">
        <f>'Paket Lelang'!V363</f>
        <v>3059985000</v>
      </c>
      <c r="D8" s="474">
        <f>'Paket Lelang'!AA363</f>
        <v>21</v>
      </c>
      <c r="E8" s="473">
        <f>'Paket PL, e purch'!W910</f>
        <v>2374422780</v>
      </c>
      <c r="F8" s="474">
        <f>'Paket PL, e purch'!AB910</f>
        <v>58</v>
      </c>
    </row>
    <row r="9" spans="2:6" ht="25.5" customHeight="1">
      <c r="B9" s="472" t="s">
        <v>8</v>
      </c>
      <c r="C9" s="473">
        <f>'Paket Lelang'!W363</f>
        <v>2390752800</v>
      </c>
      <c r="D9" s="474">
        <f>'Paket Lelang'!AB363</f>
        <v>17</v>
      </c>
      <c r="E9" s="473">
        <f>'Paket PL, e purch'!X910</f>
        <v>2687708500</v>
      </c>
      <c r="F9" s="474">
        <f>'Paket PL, e purch'!AC910</f>
        <v>77</v>
      </c>
    </row>
    <row r="10" spans="2:6" ht="25.5" customHeight="1">
      <c r="B10" s="472" t="s">
        <v>676</v>
      </c>
      <c r="C10" s="473">
        <f>'Paket Lelang'!X363</f>
        <v>7857250000</v>
      </c>
      <c r="D10" s="474">
        <f>'Paket Lelang'!AC363</f>
        <v>7</v>
      </c>
      <c r="E10" s="473">
        <f>'Paket PL, e purch'!Y910</f>
        <v>20706123350</v>
      </c>
      <c r="F10" s="474">
        <f>'Paket PL, e purch'!AD910</f>
        <v>190</v>
      </c>
    </row>
    <row r="11" spans="2:6" ht="25.5" customHeight="1">
      <c r="B11" s="472" t="s">
        <v>688</v>
      </c>
      <c r="C11" s="473">
        <f>'Paket Lelang'!Y363</f>
        <v>6661121900</v>
      </c>
      <c r="D11" s="474">
        <f>'Paket Lelang'!AD363</f>
        <v>4</v>
      </c>
      <c r="E11" s="473"/>
      <c r="F11" s="473"/>
    </row>
    <row r="12" spans="2:6" ht="26.25" customHeight="1">
      <c r="B12" s="554" t="s">
        <v>710</v>
      </c>
      <c r="C12" s="555">
        <f>SUM(C7:C11)</f>
        <v>221474173150</v>
      </c>
      <c r="D12" s="556">
        <f t="shared" ref="D12:F12" si="0">SUM(D7:D11)</f>
        <v>157</v>
      </c>
      <c r="E12" s="555">
        <f t="shared" si="0"/>
        <v>34961556590</v>
      </c>
      <c r="F12" s="556">
        <f t="shared" si="0"/>
        <v>392</v>
      </c>
    </row>
  </sheetData>
  <mergeCells count="4">
    <mergeCell ref="C5:D5"/>
    <mergeCell ref="E5:F5"/>
    <mergeCell ref="B3:F3"/>
    <mergeCell ref="B5:B6"/>
  </mergeCells>
  <printOptions horizontalCentered="1"/>
  <pageMargins left="0.61" right="0.7" top="0.85" bottom="0.75" header="0.3" footer="0.3"/>
  <pageSetup paperSize="10000" scale="90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2:AO364"/>
  <sheetViews>
    <sheetView topLeftCell="J339" zoomScale="85" zoomScaleNormal="85" zoomScaleSheetLayoutView="80" workbookViewId="0">
      <selection activeCell="T56" sqref="T56"/>
    </sheetView>
  </sheetViews>
  <sheetFormatPr defaultRowHeight="15"/>
  <cols>
    <col min="1" max="1" width="5.140625" style="31" customWidth="1"/>
    <col min="2" max="2" width="3.5703125" style="31" customWidth="1"/>
    <col min="3" max="4" width="9.140625" style="31"/>
    <col min="5" max="5" width="41.7109375" style="31" customWidth="1"/>
    <col min="6" max="6" width="18.28515625" style="87" customWidth="1"/>
    <col min="7" max="8" width="18.5703125" style="87" customWidth="1"/>
    <col min="9" max="9" width="9.42578125" style="88" customWidth="1"/>
    <col min="10" max="10" width="18.5703125" style="87" customWidth="1"/>
    <col min="11" max="11" width="19.5703125" style="511" customWidth="1"/>
    <col min="12" max="13" width="18.5703125" style="89" customWidth="1"/>
    <col min="14" max="14" width="9" style="87" customWidth="1"/>
    <col min="15" max="16" width="9" style="90" customWidth="1"/>
    <col min="17" max="18" width="9.140625" style="91" customWidth="1"/>
    <col min="19" max="19" width="21" style="234" customWidth="1"/>
    <col min="20" max="20" width="16.42578125" style="31" customWidth="1"/>
    <col min="21" max="21" width="17.28515625" style="560" customWidth="1"/>
    <col min="22" max="22" width="15.42578125" style="85" customWidth="1"/>
    <col min="23" max="23" width="15.42578125" style="86" customWidth="1"/>
    <col min="24" max="24" width="16" style="560" customWidth="1"/>
    <col min="25" max="25" width="14.28515625" style="31" bestFit="1" customWidth="1"/>
    <col min="26" max="26" width="11.140625" style="560" customWidth="1"/>
    <col min="27" max="27" width="11.140625" style="85" customWidth="1"/>
    <col min="28" max="28" width="11.140625" style="86" customWidth="1"/>
    <col min="29" max="29" width="11.140625" style="560" customWidth="1"/>
    <col min="30" max="30" width="11.140625" style="31" customWidth="1"/>
    <col min="31" max="16384" width="9.140625" style="31"/>
  </cols>
  <sheetData>
    <row r="2" spans="1:31">
      <c r="A2" s="1070" t="s">
        <v>774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3" spans="1:31">
      <c r="Z3" s="1068" t="s">
        <v>680</v>
      </c>
      <c r="AA3" s="1068"/>
      <c r="AB3" s="1068"/>
      <c r="AC3" s="1068"/>
      <c r="AD3" s="1068"/>
    </row>
    <row r="4" spans="1:31" ht="19.5" customHeight="1">
      <c r="A4" s="1033" t="s">
        <v>82</v>
      </c>
      <c r="B4" s="1033"/>
      <c r="C4" s="1033"/>
      <c r="D4" s="1033"/>
      <c r="E4" s="1033"/>
      <c r="F4" s="24" t="s">
        <v>405</v>
      </c>
      <c r="G4" s="1027" t="s">
        <v>410</v>
      </c>
      <c r="H4" s="1027" t="s">
        <v>411</v>
      </c>
      <c r="I4" s="1026" t="s">
        <v>412</v>
      </c>
      <c r="J4" s="1027" t="s">
        <v>413</v>
      </c>
      <c r="K4" s="1028" t="s">
        <v>414</v>
      </c>
      <c r="L4" s="1029"/>
      <c r="M4" s="1029"/>
      <c r="N4" s="1029"/>
      <c r="O4" s="1029"/>
      <c r="P4" s="1030"/>
      <c r="Q4" s="1031" t="s">
        <v>443</v>
      </c>
      <c r="R4" s="1031"/>
      <c r="S4" s="1032" t="s">
        <v>444</v>
      </c>
      <c r="U4" s="561" t="s">
        <v>7</v>
      </c>
      <c r="V4" s="28" t="s">
        <v>6</v>
      </c>
      <c r="W4" s="29" t="s">
        <v>8</v>
      </c>
      <c r="X4" s="30" t="s">
        <v>676</v>
      </c>
      <c r="Y4" s="30" t="s">
        <v>677</v>
      </c>
      <c r="Z4" s="561" t="s">
        <v>7</v>
      </c>
      <c r="AA4" s="28" t="s">
        <v>6</v>
      </c>
      <c r="AB4" s="29" t="s">
        <v>8</v>
      </c>
      <c r="AC4" s="30" t="s">
        <v>676</v>
      </c>
      <c r="AD4" s="30" t="s">
        <v>677</v>
      </c>
    </row>
    <row r="5" spans="1:31" ht="19.5" customHeight="1">
      <c r="A5" s="1034"/>
      <c r="B5" s="1034"/>
      <c r="C5" s="1034"/>
      <c r="D5" s="1034"/>
      <c r="E5" s="1034"/>
      <c r="F5" s="7" t="s">
        <v>529</v>
      </c>
      <c r="G5" s="1027"/>
      <c r="H5" s="1027"/>
      <c r="I5" s="1026"/>
      <c r="J5" s="1027"/>
      <c r="K5" s="512" t="s">
        <v>415</v>
      </c>
      <c r="L5" s="7" t="s">
        <v>445</v>
      </c>
      <c r="M5" s="480" t="s">
        <v>422</v>
      </c>
      <c r="N5" s="557" t="s">
        <v>416</v>
      </c>
      <c r="O5" s="25" t="s">
        <v>440</v>
      </c>
      <c r="P5" s="25" t="s">
        <v>441</v>
      </c>
      <c r="Q5" s="26" t="s">
        <v>750</v>
      </c>
      <c r="R5" s="26" t="s">
        <v>442</v>
      </c>
      <c r="S5" s="1032"/>
    </row>
    <row r="6" spans="1:31" s="93" customFormat="1">
      <c r="A6" s="36" t="s">
        <v>3</v>
      </c>
      <c r="B6" s="65"/>
      <c r="C6" s="65"/>
      <c r="D6" s="65"/>
      <c r="E6" s="66"/>
      <c r="F6" s="67"/>
      <c r="G6" s="67"/>
      <c r="H6" s="67"/>
      <c r="I6" s="68"/>
      <c r="J6" s="67"/>
      <c r="K6" s="513"/>
      <c r="L6" s="69"/>
      <c r="M6" s="69"/>
      <c r="N6" s="67"/>
      <c r="O6" s="70"/>
      <c r="P6" s="70"/>
      <c r="Q6" s="71"/>
      <c r="R6" s="71">
        <f>SUM(R7:R41)/SUM(Z7:Z41)</f>
        <v>2.9230769230769229</v>
      </c>
      <c r="S6" s="235"/>
      <c r="T6" s="92"/>
      <c r="V6" s="94"/>
      <c r="W6" s="95"/>
      <c r="X6" s="96"/>
      <c r="AA6" s="94"/>
      <c r="AB6" s="95"/>
      <c r="AC6" s="96"/>
    </row>
    <row r="7" spans="1:31" s="100" customFormat="1">
      <c r="A7" s="41" t="s">
        <v>9</v>
      </c>
      <c r="B7" s="41"/>
      <c r="C7" s="41"/>
      <c r="D7" s="41"/>
      <c r="E7" s="41"/>
      <c r="F7" s="72"/>
      <c r="G7" s="72"/>
      <c r="H7" s="72"/>
      <c r="I7" s="73"/>
      <c r="J7" s="72"/>
      <c r="K7" s="237"/>
      <c r="L7" s="74"/>
      <c r="M7" s="74"/>
      <c r="N7" s="72"/>
      <c r="O7" s="75"/>
      <c r="P7" s="75"/>
      <c r="Q7" s="76"/>
      <c r="R7" s="76"/>
      <c r="S7" s="236"/>
      <c r="T7" s="97"/>
      <c r="U7" s="23"/>
      <c r="V7" s="98"/>
      <c r="W7" s="99"/>
      <c r="X7" s="23"/>
      <c r="Y7" s="16"/>
      <c r="Z7" s="23"/>
      <c r="AA7" s="98"/>
      <c r="AB7" s="99"/>
      <c r="AC7" s="23"/>
      <c r="AD7" s="16"/>
      <c r="AE7" s="16"/>
    </row>
    <row r="8" spans="1:31" s="566" customFormat="1" ht="50.25" customHeight="1">
      <c r="A8" s="564"/>
      <c r="B8" s="1141" t="s">
        <v>251</v>
      </c>
      <c r="C8" s="1141"/>
      <c r="D8" s="1141"/>
      <c r="E8" s="1142"/>
      <c r="F8" s="79">
        <v>56300000</v>
      </c>
      <c r="G8" s="79">
        <v>56143450</v>
      </c>
      <c r="H8" s="79">
        <v>55153450</v>
      </c>
      <c r="I8" s="80">
        <f>H8/G8</f>
        <v>0.98236659841887164</v>
      </c>
      <c r="J8" s="79">
        <f>F8-H8</f>
        <v>1146550</v>
      </c>
      <c r="K8" s="514" t="s">
        <v>421</v>
      </c>
      <c r="L8" s="81" t="s">
        <v>450</v>
      </c>
      <c r="M8" s="81"/>
      <c r="N8" s="79"/>
      <c r="O8" s="82"/>
      <c r="P8" s="82"/>
      <c r="Q8" s="83"/>
      <c r="R8" s="83"/>
      <c r="S8" s="514"/>
      <c r="T8" s="565"/>
      <c r="U8" s="209"/>
      <c r="V8" s="101">
        <v>56300000</v>
      </c>
      <c r="W8" s="98"/>
      <c r="X8" s="98"/>
      <c r="Y8" s="209"/>
      <c r="Z8" s="209"/>
      <c r="AA8" s="101">
        <v>1</v>
      </c>
      <c r="AB8" s="98"/>
      <c r="AC8" s="98"/>
      <c r="AD8" s="209"/>
      <c r="AE8" s="209"/>
    </row>
    <row r="9" spans="1:31" s="566" customFormat="1" ht="30">
      <c r="A9" s="564"/>
      <c r="B9" s="1141" t="s">
        <v>252</v>
      </c>
      <c r="C9" s="1141"/>
      <c r="D9" s="1141"/>
      <c r="E9" s="1142"/>
      <c r="F9" s="79">
        <v>187200000</v>
      </c>
      <c r="G9" s="79">
        <v>186516000</v>
      </c>
      <c r="H9" s="79">
        <v>174295000</v>
      </c>
      <c r="I9" s="80">
        <f t="shared" ref="I9:I10" si="0">H9/G9</f>
        <v>0.93447747110167489</v>
      </c>
      <c r="J9" s="79">
        <f>F9-H9</f>
        <v>12905000</v>
      </c>
      <c r="K9" s="514" t="s">
        <v>458</v>
      </c>
      <c r="L9" s="81" t="s">
        <v>459</v>
      </c>
      <c r="M9" s="81"/>
      <c r="N9" s="79"/>
      <c r="O9" s="82"/>
      <c r="P9" s="82"/>
      <c r="Q9" s="83"/>
      <c r="R9" s="83"/>
      <c r="S9" s="514"/>
      <c r="T9" s="565"/>
      <c r="U9" s="209"/>
      <c r="V9" s="101">
        <v>187200000</v>
      </c>
      <c r="W9" s="98"/>
      <c r="X9" s="98"/>
      <c r="Y9" s="209"/>
      <c r="Z9" s="209"/>
      <c r="AA9" s="101">
        <v>1</v>
      </c>
      <c r="AB9" s="98"/>
      <c r="AC9" s="98"/>
      <c r="AD9" s="209"/>
      <c r="AE9" s="209"/>
    </row>
    <row r="10" spans="1:31" s="566" customFormat="1" ht="90">
      <c r="A10" s="564"/>
      <c r="B10" s="1141" t="s">
        <v>253</v>
      </c>
      <c r="C10" s="1141"/>
      <c r="D10" s="1141"/>
      <c r="E10" s="1142"/>
      <c r="F10" s="79">
        <v>87900000</v>
      </c>
      <c r="G10" s="79">
        <v>87384000</v>
      </c>
      <c r="H10" s="79">
        <v>82517600</v>
      </c>
      <c r="I10" s="80">
        <f t="shared" si="0"/>
        <v>0.94431017119838867</v>
      </c>
      <c r="J10" s="79">
        <f>F10-H10</f>
        <v>5382400</v>
      </c>
      <c r="K10" s="514" t="s">
        <v>460</v>
      </c>
      <c r="L10" s="81" t="s">
        <v>461</v>
      </c>
      <c r="M10" s="81"/>
      <c r="N10" s="79"/>
      <c r="O10" s="82"/>
      <c r="P10" s="82"/>
      <c r="Q10" s="83"/>
      <c r="R10" s="83"/>
      <c r="S10" s="514"/>
      <c r="T10" s="565"/>
      <c r="U10" s="209"/>
      <c r="V10" s="101">
        <v>87900000</v>
      </c>
      <c r="W10" s="98"/>
      <c r="X10" s="98"/>
      <c r="Y10" s="209"/>
      <c r="Z10" s="209"/>
      <c r="AA10" s="101">
        <v>1</v>
      </c>
      <c r="AB10" s="98"/>
      <c r="AC10" s="98"/>
      <c r="AD10" s="209"/>
      <c r="AE10" s="209"/>
    </row>
    <row r="11" spans="1:31" s="100" customFormat="1" ht="37.5" customHeight="1">
      <c r="A11" s="35"/>
      <c r="B11" s="1024" t="s">
        <v>256</v>
      </c>
      <c r="C11" s="1024"/>
      <c r="D11" s="1024"/>
      <c r="E11" s="1025"/>
      <c r="F11" s="72">
        <v>131300000</v>
      </c>
      <c r="G11" s="72"/>
      <c r="H11" s="72"/>
      <c r="I11" s="73"/>
      <c r="J11" s="72"/>
      <c r="K11" s="237"/>
      <c r="L11" s="74"/>
      <c r="M11" s="74"/>
      <c r="N11" s="72"/>
      <c r="O11" s="75"/>
      <c r="P11" s="75"/>
      <c r="Q11" s="76"/>
      <c r="R11" s="76"/>
      <c r="S11" s="236" t="s">
        <v>532</v>
      </c>
      <c r="T11" s="97"/>
      <c r="U11" s="16"/>
      <c r="V11" s="98"/>
      <c r="W11" s="102">
        <v>131300000</v>
      </c>
      <c r="X11" s="23"/>
      <c r="Y11" s="16"/>
      <c r="Z11" s="16"/>
      <c r="AA11" s="98"/>
      <c r="AB11" s="102">
        <v>1</v>
      </c>
      <c r="AC11" s="23"/>
      <c r="AD11" s="16"/>
      <c r="AE11" s="16"/>
    </row>
    <row r="12" spans="1:31" s="566" customFormat="1" ht="30">
      <c r="A12" s="564"/>
      <c r="B12" s="1141" t="s">
        <v>87</v>
      </c>
      <c r="C12" s="1141"/>
      <c r="D12" s="1141"/>
      <c r="E12" s="1142"/>
      <c r="F12" s="79">
        <v>94800000</v>
      </c>
      <c r="G12" s="79">
        <v>94115715</v>
      </c>
      <c r="H12" s="79">
        <v>85884260</v>
      </c>
      <c r="I12" s="80">
        <f t="shared" ref="I12" si="1">H12/G12</f>
        <v>0.91253899521456117</v>
      </c>
      <c r="J12" s="79">
        <f>F12-H12</f>
        <v>8915740</v>
      </c>
      <c r="K12" s="514" t="s">
        <v>424</v>
      </c>
      <c r="L12" s="81" t="s">
        <v>451</v>
      </c>
      <c r="M12" s="81"/>
      <c r="N12" s="79"/>
      <c r="O12" s="82"/>
      <c r="P12" s="82"/>
      <c r="Q12" s="83"/>
      <c r="R12" s="83"/>
      <c r="S12" s="514"/>
      <c r="T12" s="565"/>
      <c r="U12" s="209"/>
      <c r="V12" s="98"/>
      <c r="W12" s="101">
        <v>94800000</v>
      </c>
      <c r="X12" s="98"/>
      <c r="Y12" s="209"/>
      <c r="Z12" s="209"/>
      <c r="AA12" s="98"/>
      <c r="AB12" s="101">
        <v>1</v>
      </c>
      <c r="AC12" s="98"/>
      <c r="AD12" s="209"/>
      <c r="AE12" s="209"/>
    </row>
    <row r="13" spans="1:31" s="100" customFormat="1">
      <c r="A13" s="42"/>
      <c r="B13" s="19" t="s">
        <v>257</v>
      </c>
      <c r="C13" s="19"/>
      <c r="D13" s="19"/>
      <c r="E13" s="43"/>
      <c r="F13" s="10">
        <v>61300000</v>
      </c>
      <c r="G13" s="10"/>
      <c r="H13" s="10"/>
      <c r="I13" s="22"/>
      <c r="J13" s="10"/>
      <c r="K13" s="255"/>
      <c r="L13" s="38"/>
      <c r="M13" s="38"/>
      <c r="N13" s="10"/>
      <c r="O13" s="77"/>
      <c r="P13" s="77"/>
      <c r="Q13" s="78"/>
      <c r="R13" s="78"/>
      <c r="S13" s="236" t="s">
        <v>532</v>
      </c>
      <c r="T13" s="97"/>
      <c r="U13" s="16"/>
      <c r="V13" s="98"/>
      <c r="W13" s="102">
        <v>61300000</v>
      </c>
      <c r="X13" s="23"/>
      <c r="Y13" s="16"/>
      <c r="Z13" s="16"/>
      <c r="AA13" s="98"/>
      <c r="AB13" s="102">
        <v>1</v>
      </c>
      <c r="AC13" s="23"/>
      <c r="AD13" s="16"/>
      <c r="AE13" s="16"/>
    </row>
    <row r="14" spans="1:31" s="566" customFormat="1" ht="29.25" customHeight="1">
      <c r="A14" s="564"/>
      <c r="B14" s="567" t="s">
        <v>485</v>
      </c>
      <c r="C14" s="567"/>
      <c r="D14" s="567"/>
      <c r="E14" s="568"/>
      <c r="F14" s="79">
        <v>215000000</v>
      </c>
      <c r="G14" s="79">
        <v>214100000</v>
      </c>
      <c r="H14" s="79">
        <v>189000000</v>
      </c>
      <c r="I14" s="80">
        <f>H14/G14</f>
        <v>0.88276506305464741</v>
      </c>
      <c r="J14" s="569">
        <f>F14-H14</f>
        <v>26000000</v>
      </c>
      <c r="K14" s="514" t="s">
        <v>502</v>
      </c>
      <c r="L14" s="81" t="s">
        <v>503</v>
      </c>
      <c r="M14" s="81"/>
      <c r="N14" s="79"/>
      <c r="O14" s="82"/>
      <c r="P14" s="82"/>
      <c r="Q14" s="83"/>
      <c r="R14" s="83">
        <v>17</v>
      </c>
      <c r="S14" s="514"/>
      <c r="T14" s="565">
        <v>1</v>
      </c>
      <c r="U14" s="101">
        <v>215000000</v>
      </c>
      <c r="V14" s="104"/>
      <c r="W14" s="104"/>
      <c r="X14" s="104"/>
      <c r="Y14" s="209"/>
      <c r="Z14" s="101">
        <v>1</v>
      </c>
      <c r="AA14" s="104"/>
      <c r="AB14" s="104"/>
      <c r="AC14" s="104"/>
      <c r="AD14" s="209"/>
      <c r="AE14" s="209"/>
    </row>
    <row r="15" spans="1:31" s="566" customFormat="1" ht="29.25" customHeight="1">
      <c r="A15" s="564"/>
      <c r="B15" s="567" t="s">
        <v>486</v>
      </c>
      <c r="C15" s="567"/>
      <c r="D15" s="567"/>
      <c r="E15" s="568"/>
      <c r="F15" s="79">
        <v>215000000</v>
      </c>
      <c r="G15" s="79">
        <v>215000000</v>
      </c>
      <c r="H15" s="79">
        <v>202000000</v>
      </c>
      <c r="I15" s="80">
        <f>H15/G15</f>
        <v>0.93953488372093019</v>
      </c>
      <c r="J15" s="569">
        <f>F15-H15</f>
        <v>13000000</v>
      </c>
      <c r="K15" s="514" t="s">
        <v>500</v>
      </c>
      <c r="L15" s="81" t="s">
        <v>501</v>
      </c>
      <c r="M15" s="81"/>
      <c r="N15" s="79"/>
      <c r="O15" s="82"/>
      <c r="P15" s="82"/>
      <c r="Q15" s="83"/>
      <c r="R15" s="83">
        <v>15</v>
      </c>
      <c r="S15" s="514"/>
      <c r="T15" s="565">
        <v>1</v>
      </c>
      <c r="U15" s="101">
        <v>215000000</v>
      </c>
      <c r="V15" s="104"/>
      <c r="W15" s="104"/>
      <c r="X15" s="104"/>
      <c r="Y15" s="209"/>
      <c r="Z15" s="101">
        <v>1</v>
      </c>
      <c r="AA15" s="104"/>
      <c r="AB15" s="104"/>
      <c r="AC15" s="104"/>
      <c r="AD15" s="209"/>
      <c r="AE15" s="209"/>
    </row>
    <row r="16" spans="1:31" s="100" customFormat="1">
      <c r="A16" s="42"/>
      <c r="B16" s="19" t="s">
        <v>487</v>
      </c>
      <c r="C16" s="19"/>
      <c r="D16" s="19"/>
      <c r="E16" s="43"/>
      <c r="F16" s="72">
        <v>300000000</v>
      </c>
      <c r="G16" s="72"/>
      <c r="H16" s="72"/>
      <c r="I16" s="73"/>
      <c r="J16" s="72"/>
      <c r="K16" s="237"/>
      <c r="L16" s="74"/>
      <c r="M16" s="74"/>
      <c r="N16" s="72"/>
      <c r="O16" s="75"/>
      <c r="P16" s="75"/>
      <c r="Q16" s="76"/>
      <c r="R16" s="76"/>
      <c r="S16" s="236" t="s">
        <v>532</v>
      </c>
      <c r="T16" s="97"/>
      <c r="U16" s="103">
        <v>300000000</v>
      </c>
      <c r="V16" s="104"/>
      <c r="W16" s="105"/>
      <c r="X16" s="106"/>
      <c r="Y16" s="16"/>
      <c r="Z16" s="103">
        <v>1</v>
      </c>
      <c r="AA16" s="104"/>
      <c r="AB16" s="105"/>
      <c r="AC16" s="106"/>
      <c r="AD16" s="16"/>
      <c r="AE16" s="16"/>
    </row>
    <row r="17" spans="1:31" s="100" customFormat="1">
      <c r="A17" s="42"/>
      <c r="B17" s="1049" t="s">
        <v>615</v>
      </c>
      <c r="C17" s="1049"/>
      <c r="D17" s="1049"/>
      <c r="E17" s="1050"/>
      <c r="F17" s="10">
        <v>300000000</v>
      </c>
      <c r="G17" s="10"/>
      <c r="H17" s="10"/>
      <c r="I17" s="22"/>
      <c r="J17" s="10"/>
      <c r="K17" s="255"/>
      <c r="L17" s="38"/>
      <c r="M17" s="38"/>
      <c r="N17" s="10"/>
      <c r="O17" s="77"/>
      <c r="P17" s="77"/>
      <c r="Q17" s="78"/>
      <c r="R17" s="78"/>
      <c r="S17" s="236" t="s">
        <v>532</v>
      </c>
      <c r="T17" s="97"/>
      <c r="U17" s="107">
        <v>300000000</v>
      </c>
      <c r="V17" s="98"/>
      <c r="W17" s="99"/>
      <c r="X17" s="23"/>
      <c r="Y17" s="16"/>
      <c r="Z17" s="107">
        <v>1</v>
      </c>
      <c r="AA17" s="98"/>
      <c r="AB17" s="99"/>
      <c r="AC17" s="23"/>
      <c r="AD17" s="16"/>
      <c r="AE17" s="16"/>
    </row>
    <row r="18" spans="1:31" s="100" customFormat="1">
      <c r="A18" s="42"/>
      <c r="B18" s="1049" t="s">
        <v>488</v>
      </c>
      <c r="C18" s="1049"/>
      <c r="D18" s="1049"/>
      <c r="E18" s="1050"/>
      <c r="F18" s="10">
        <v>650000000</v>
      </c>
      <c r="G18" s="10"/>
      <c r="H18" s="10"/>
      <c r="I18" s="22"/>
      <c r="J18" s="10"/>
      <c r="K18" s="255"/>
      <c r="L18" s="38"/>
      <c r="M18" s="38"/>
      <c r="N18" s="10"/>
      <c r="O18" s="77"/>
      <c r="P18" s="77"/>
      <c r="Q18" s="78"/>
      <c r="R18" s="78"/>
      <c r="S18" s="236" t="s">
        <v>532</v>
      </c>
      <c r="T18" s="97"/>
      <c r="U18" s="107">
        <v>650000000</v>
      </c>
      <c r="V18" s="98"/>
      <c r="W18" s="99"/>
      <c r="X18" s="23"/>
      <c r="Y18" s="16"/>
      <c r="Z18" s="107">
        <v>1</v>
      </c>
      <c r="AA18" s="98"/>
      <c r="AB18" s="99"/>
      <c r="AC18" s="23"/>
      <c r="AD18" s="16"/>
      <c r="AE18" s="16"/>
    </row>
    <row r="19" spans="1:31" s="566" customFormat="1" ht="30">
      <c r="A19" s="564"/>
      <c r="B19" s="567" t="s">
        <v>489</v>
      </c>
      <c r="C19" s="567"/>
      <c r="D19" s="567"/>
      <c r="E19" s="568"/>
      <c r="F19" s="79">
        <v>800000000</v>
      </c>
      <c r="G19" s="79">
        <v>795500000</v>
      </c>
      <c r="H19" s="79">
        <v>746600000</v>
      </c>
      <c r="I19" s="80">
        <f>H19/G19</f>
        <v>0.9385292269013199</v>
      </c>
      <c r="J19" s="569">
        <f>F19-H19</f>
        <v>53400000</v>
      </c>
      <c r="K19" s="514" t="s">
        <v>624</v>
      </c>
      <c r="L19" s="81"/>
      <c r="M19" s="81"/>
      <c r="N19" s="79"/>
      <c r="O19" s="82"/>
      <c r="P19" s="82"/>
      <c r="Q19" s="83"/>
      <c r="R19" s="83">
        <v>2</v>
      </c>
      <c r="S19" s="570"/>
      <c r="T19" s="565">
        <v>1</v>
      </c>
      <c r="U19" s="101">
        <v>800000000</v>
      </c>
      <c r="V19" s="98"/>
      <c r="W19" s="98"/>
      <c r="X19" s="98"/>
      <c r="Y19" s="209"/>
      <c r="Z19" s="101">
        <v>1</v>
      </c>
      <c r="AA19" s="98"/>
      <c r="AB19" s="98"/>
      <c r="AC19" s="98"/>
      <c r="AD19" s="209"/>
      <c r="AE19" s="209"/>
    </row>
    <row r="20" spans="1:31" s="100" customFormat="1">
      <c r="A20" s="42"/>
      <c r="B20" s="1049" t="s">
        <v>490</v>
      </c>
      <c r="C20" s="1049"/>
      <c r="D20" s="1049"/>
      <c r="E20" s="1050"/>
      <c r="F20" s="72">
        <v>900000000</v>
      </c>
      <c r="G20" s="72"/>
      <c r="H20" s="72"/>
      <c r="I20" s="73"/>
      <c r="J20" s="72"/>
      <c r="K20" s="237"/>
      <c r="L20" s="74"/>
      <c r="M20" s="74"/>
      <c r="N20" s="72"/>
      <c r="O20" s="75"/>
      <c r="P20" s="75"/>
      <c r="Q20" s="76"/>
      <c r="R20" s="76"/>
      <c r="S20" s="236" t="s">
        <v>532</v>
      </c>
      <c r="T20" s="97"/>
      <c r="U20" s="103">
        <v>900000000</v>
      </c>
      <c r="V20" s="98"/>
      <c r="W20" s="99"/>
      <c r="X20" s="23"/>
      <c r="Y20" s="16"/>
      <c r="Z20" s="103">
        <v>1</v>
      </c>
      <c r="AA20" s="98"/>
      <c r="AB20" s="99"/>
      <c r="AC20" s="23"/>
      <c r="AD20" s="16"/>
      <c r="AE20" s="16"/>
    </row>
    <row r="21" spans="1:31" s="566" customFormat="1">
      <c r="A21" s="564"/>
      <c r="B21" s="567" t="s">
        <v>491</v>
      </c>
      <c r="C21" s="567"/>
      <c r="D21" s="567"/>
      <c r="E21" s="568"/>
      <c r="F21" s="79">
        <v>1100000000</v>
      </c>
      <c r="G21" s="79">
        <v>1090000000</v>
      </c>
      <c r="H21" s="79">
        <v>971564000</v>
      </c>
      <c r="I21" s="80">
        <f>H21/G21</f>
        <v>0.89134311926605503</v>
      </c>
      <c r="J21" s="569">
        <f>F21-H21</f>
        <v>128436000</v>
      </c>
      <c r="K21" s="514" t="s">
        <v>625</v>
      </c>
      <c r="L21" s="81"/>
      <c r="M21" s="81"/>
      <c r="N21" s="79"/>
      <c r="O21" s="82"/>
      <c r="P21" s="82"/>
      <c r="Q21" s="83"/>
      <c r="R21" s="83">
        <v>2</v>
      </c>
      <c r="S21" s="570"/>
      <c r="T21" s="565">
        <v>1</v>
      </c>
      <c r="U21" s="101">
        <v>1100000000</v>
      </c>
      <c r="V21" s="98"/>
      <c r="W21" s="98"/>
      <c r="X21" s="98"/>
      <c r="Y21" s="209"/>
      <c r="Z21" s="101">
        <v>1</v>
      </c>
      <c r="AA21" s="98"/>
      <c r="AB21" s="98"/>
      <c r="AC21" s="98"/>
      <c r="AD21" s="209"/>
      <c r="AE21" s="209"/>
    </row>
    <row r="22" spans="1:31" s="566" customFormat="1" ht="30">
      <c r="A22" s="564"/>
      <c r="B22" s="567" t="s">
        <v>492</v>
      </c>
      <c r="C22" s="567"/>
      <c r="D22" s="567"/>
      <c r="E22" s="568"/>
      <c r="F22" s="79">
        <v>1100000000</v>
      </c>
      <c r="G22" s="79">
        <v>1095000000</v>
      </c>
      <c r="H22" s="79">
        <v>1005511000</v>
      </c>
      <c r="I22" s="80">
        <f>H22/G22</f>
        <v>0.91827488584474881</v>
      </c>
      <c r="J22" s="569">
        <f>F22-H22</f>
        <v>94489000</v>
      </c>
      <c r="K22" s="514" t="s">
        <v>623</v>
      </c>
      <c r="L22" s="81"/>
      <c r="M22" s="81"/>
      <c r="N22" s="79"/>
      <c r="O22" s="82"/>
      <c r="P22" s="82"/>
      <c r="Q22" s="83"/>
      <c r="R22" s="83">
        <v>2</v>
      </c>
      <c r="S22" s="570"/>
      <c r="T22" s="565">
        <v>1</v>
      </c>
      <c r="U22" s="101">
        <v>1100000000</v>
      </c>
      <c r="V22" s="98"/>
      <c r="W22" s="98"/>
      <c r="X22" s="98"/>
      <c r="Y22" s="209"/>
      <c r="Z22" s="101">
        <v>1</v>
      </c>
      <c r="AA22" s="98"/>
      <c r="AB22" s="98"/>
      <c r="AC22" s="98"/>
      <c r="AD22" s="209"/>
      <c r="AE22" s="209"/>
    </row>
    <row r="23" spans="1:31" s="100" customFormat="1">
      <c r="A23" s="42"/>
      <c r="B23" s="1049" t="s">
        <v>493</v>
      </c>
      <c r="C23" s="1049"/>
      <c r="D23" s="1049"/>
      <c r="E23" s="1050"/>
      <c r="F23" s="72">
        <v>1260000000</v>
      </c>
      <c r="G23" s="72"/>
      <c r="H23" s="72"/>
      <c r="I23" s="73"/>
      <c r="J23" s="72"/>
      <c r="K23" s="237"/>
      <c r="L23" s="74"/>
      <c r="M23" s="74"/>
      <c r="N23" s="72"/>
      <c r="O23" s="75"/>
      <c r="P23" s="75"/>
      <c r="Q23" s="76"/>
      <c r="R23" s="76"/>
      <c r="S23" s="236" t="s">
        <v>532</v>
      </c>
      <c r="T23" s="97"/>
      <c r="U23" s="103">
        <v>1260000000</v>
      </c>
      <c r="V23" s="98"/>
      <c r="W23" s="99"/>
      <c r="X23" s="23"/>
      <c r="Y23" s="16"/>
      <c r="Z23" s="103">
        <v>1</v>
      </c>
      <c r="AA23" s="98"/>
      <c r="AB23" s="99"/>
      <c r="AC23" s="23"/>
      <c r="AD23" s="16"/>
      <c r="AE23" s="16"/>
    </row>
    <row r="24" spans="1:31" s="100" customFormat="1">
      <c r="A24" s="42"/>
      <c r="B24" s="1049" t="s">
        <v>616</v>
      </c>
      <c r="C24" s="1049"/>
      <c r="D24" s="1049"/>
      <c r="E24" s="1050"/>
      <c r="F24" s="72">
        <v>1400000000</v>
      </c>
      <c r="G24" s="72"/>
      <c r="H24" s="72"/>
      <c r="I24" s="73"/>
      <c r="J24" s="72"/>
      <c r="K24" s="237"/>
      <c r="L24" s="74"/>
      <c r="M24" s="74"/>
      <c r="N24" s="72"/>
      <c r="O24" s="75"/>
      <c r="P24" s="75"/>
      <c r="Q24" s="76"/>
      <c r="R24" s="76"/>
      <c r="S24" s="236" t="s">
        <v>532</v>
      </c>
      <c r="T24" s="97"/>
      <c r="U24" s="103">
        <v>1400000000</v>
      </c>
      <c r="V24" s="98"/>
      <c r="W24" s="99"/>
      <c r="X24" s="23"/>
      <c r="Y24" s="16"/>
      <c r="Z24" s="103">
        <v>1</v>
      </c>
      <c r="AA24" s="98"/>
      <c r="AB24" s="99"/>
      <c r="AC24" s="23"/>
      <c r="AD24" s="16"/>
      <c r="AE24" s="16"/>
    </row>
    <row r="25" spans="1:31" s="100" customFormat="1">
      <c r="A25" s="42"/>
      <c r="B25" s="1049" t="s">
        <v>494</v>
      </c>
      <c r="C25" s="1049"/>
      <c r="D25" s="1049"/>
      <c r="E25" s="1050"/>
      <c r="F25" s="10">
        <v>1750000000</v>
      </c>
      <c r="G25" s="10"/>
      <c r="H25" s="10"/>
      <c r="I25" s="22"/>
      <c r="J25" s="10"/>
      <c r="K25" s="255"/>
      <c r="L25" s="38"/>
      <c r="M25" s="38"/>
      <c r="N25" s="10"/>
      <c r="O25" s="77"/>
      <c r="P25" s="77"/>
      <c r="Q25" s="78"/>
      <c r="R25" s="78"/>
      <c r="S25" s="236" t="s">
        <v>532</v>
      </c>
      <c r="T25" s="97"/>
      <c r="U25" s="107">
        <v>1750000000</v>
      </c>
      <c r="V25" s="98"/>
      <c r="W25" s="99"/>
      <c r="X25" s="23"/>
      <c r="Y25" s="16"/>
      <c r="Z25" s="107">
        <v>1</v>
      </c>
      <c r="AA25" s="98"/>
      <c r="AB25" s="99"/>
      <c r="AC25" s="23"/>
      <c r="AD25" s="16"/>
      <c r="AE25" s="16"/>
    </row>
    <row r="26" spans="1:31" s="100" customFormat="1" hidden="1">
      <c r="A26" s="42"/>
      <c r="B26" s="19" t="s">
        <v>259</v>
      </c>
      <c r="C26" s="19"/>
      <c r="D26" s="19"/>
      <c r="E26" s="43"/>
      <c r="F26" s="79"/>
      <c r="G26" s="79"/>
      <c r="H26" s="79"/>
      <c r="I26" s="80"/>
      <c r="J26" s="79"/>
      <c r="K26" s="514"/>
      <c r="L26" s="81"/>
      <c r="M26" s="81"/>
      <c r="N26" s="79"/>
      <c r="O26" s="82"/>
      <c r="P26" s="82"/>
      <c r="Q26" s="83"/>
      <c r="R26" s="83"/>
      <c r="S26" s="236" t="s">
        <v>532</v>
      </c>
      <c r="T26" s="97"/>
      <c r="U26" s="101"/>
      <c r="V26" s="98"/>
      <c r="W26" s="99"/>
      <c r="X26" s="23"/>
      <c r="Y26" s="16"/>
      <c r="Z26" s="101"/>
      <c r="AA26" s="98"/>
      <c r="AB26" s="99"/>
      <c r="AC26" s="23"/>
      <c r="AD26" s="16"/>
      <c r="AE26" s="16"/>
    </row>
    <row r="27" spans="1:31" s="100" customFormat="1">
      <c r="A27" s="35"/>
      <c r="B27" s="1049"/>
      <c r="C27" s="1049"/>
      <c r="D27" s="1049"/>
      <c r="E27" s="1050"/>
      <c r="F27" s="72"/>
      <c r="G27" s="72"/>
      <c r="H27" s="72"/>
      <c r="I27" s="73"/>
      <c r="J27" s="72"/>
      <c r="K27" s="237"/>
      <c r="L27" s="74"/>
      <c r="M27" s="74"/>
      <c r="N27" s="72"/>
      <c r="O27" s="75"/>
      <c r="P27" s="75"/>
      <c r="Q27" s="76"/>
      <c r="R27" s="76"/>
      <c r="S27" s="236"/>
      <c r="T27" s="97"/>
      <c r="U27" s="103"/>
      <c r="V27" s="104"/>
      <c r="W27" s="105"/>
      <c r="X27" s="106"/>
      <c r="Y27" s="16"/>
      <c r="Z27" s="103"/>
      <c r="AA27" s="104"/>
      <c r="AB27" s="105"/>
      <c r="AC27" s="106"/>
      <c r="AD27" s="16"/>
      <c r="AE27" s="16"/>
    </row>
    <row r="28" spans="1:31" s="100" customFormat="1">
      <c r="A28" s="35" t="s">
        <v>88</v>
      </c>
      <c r="B28" s="19"/>
      <c r="C28" s="19"/>
      <c r="D28" s="19"/>
      <c r="E28" s="43"/>
      <c r="F28" s="72"/>
      <c r="G28" s="72"/>
      <c r="H28" s="72"/>
      <c r="I28" s="73"/>
      <c r="J28" s="72"/>
      <c r="K28" s="237"/>
      <c r="L28" s="74"/>
      <c r="M28" s="74"/>
      <c r="N28" s="72"/>
      <c r="O28" s="75"/>
      <c r="P28" s="75"/>
      <c r="Q28" s="76"/>
      <c r="R28" s="76"/>
      <c r="S28" s="236"/>
      <c r="T28" s="97"/>
      <c r="U28" s="103"/>
      <c r="V28" s="104"/>
      <c r="W28" s="105"/>
      <c r="X28" s="106"/>
      <c r="Y28" s="16"/>
      <c r="Z28" s="103"/>
      <c r="AA28" s="104"/>
      <c r="AB28" s="105"/>
      <c r="AC28" s="106"/>
      <c r="AD28" s="16"/>
      <c r="AE28" s="16"/>
    </row>
    <row r="29" spans="1:31" s="100" customFormat="1">
      <c r="A29" s="35"/>
      <c r="B29" s="19" t="s">
        <v>89</v>
      </c>
      <c r="C29" s="19"/>
      <c r="D29" s="19"/>
      <c r="E29" s="43"/>
      <c r="F29" s="72">
        <v>19985095000</v>
      </c>
      <c r="G29" s="72"/>
      <c r="H29" s="72"/>
      <c r="I29" s="73"/>
      <c r="J29" s="72"/>
      <c r="K29" s="237"/>
      <c r="L29" s="74"/>
      <c r="M29" s="74"/>
      <c r="N29" s="72"/>
      <c r="O29" s="75"/>
      <c r="P29" s="75"/>
      <c r="Q29" s="76"/>
      <c r="R29" s="76"/>
      <c r="S29" s="236"/>
      <c r="T29" s="97"/>
      <c r="U29" s="103">
        <v>19985095000</v>
      </c>
      <c r="V29" s="104"/>
      <c r="W29" s="105"/>
      <c r="X29" s="106"/>
      <c r="Y29" s="16"/>
      <c r="Z29" s="103">
        <v>1</v>
      </c>
      <c r="AA29" s="104"/>
      <c r="AB29" s="105"/>
      <c r="AC29" s="106"/>
      <c r="AD29" s="16"/>
      <c r="AE29" s="16"/>
    </row>
    <row r="30" spans="1:31" s="100" customFormat="1">
      <c r="A30" s="35"/>
      <c r="B30" s="19"/>
      <c r="C30" s="19"/>
      <c r="D30" s="19"/>
      <c r="E30" s="43"/>
      <c r="F30" s="72"/>
      <c r="G30" s="72"/>
      <c r="H30" s="72"/>
      <c r="I30" s="73"/>
      <c r="J30" s="72"/>
      <c r="K30" s="237"/>
      <c r="L30" s="74"/>
      <c r="M30" s="74"/>
      <c r="N30" s="72"/>
      <c r="O30" s="75"/>
      <c r="P30" s="75"/>
      <c r="Q30" s="76"/>
      <c r="R30" s="76"/>
      <c r="S30" s="236"/>
      <c r="T30" s="97"/>
      <c r="U30" s="103"/>
      <c r="V30" s="104"/>
      <c r="W30" s="105"/>
      <c r="X30" s="106"/>
      <c r="Y30" s="16"/>
      <c r="Z30" s="103"/>
      <c r="AA30" s="104"/>
      <c r="AB30" s="105"/>
      <c r="AC30" s="106"/>
      <c r="AD30" s="16"/>
      <c r="AE30" s="16"/>
    </row>
    <row r="31" spans="1:31" s="566" customFormat="1">
      <c r="A31" s="564" t="s">
        <v>236</v>
      </c>
      <c r="B31" s="567"/>
      <c r="C31" s="567"/>
      <c r="D31" s="567"/>
      <c r="E31" s="568"/>
      <c r="F31" s="79"/>
      <c r="G31" s="79"/>
      <c r="H31" s="79"/>
      <c r="I31" s="80"/>
      <c r="J31" s="79"/>
      <c r="K31" s="514"/>
      <c r="L31" s="81"/>
      <c r="M31" s="81"/>
      <c r="N31" s="79"/>
      <c r="O31" s="82"/>
      <c r="P31" s="82"/>
      <c r="Q31" s="83"/>
      <c r="R31" s="83"/>
      <c r="S31" s="570"/>
      <c r="T31" s="565"/>
      <c r="U31" s="101"/>
      <c r="V31" s="104"/>
      <c r="W31" s="104"/>
      <c r="X31" s="104"/>
      <c r="Y31" s="209"/>
      <c r="Z31" s="101"/>
      <c r="AA31" s="104"/>
      <c r="AB31" s="104"/>
      <c r="AC31" s="104"/>
      <c r="AD31" s="209"/>
      <c r="AE31" s="209"/>
    </row>
    <row r="32" spans="1:31" s="566" customFormat="1">
      <c r="A32" s="564"/>
      <c r="B32" s="567" t="s">
        <v>237</v>
      </c>
      <c r="C32" s="567"/>
      <c r="D32" s="567"/>
      <c r="E32" s="568"/>
      <c r="F32" s="79"/>
      <c r="G32" s="79"/>
      <c r="H32" s="79"/>
      <c r="I32" s="80"/>
      <c r="J32" s="79"/>
      <c r="K32" s="514"/>
      <c r="L32" s="81"/>
      <c r="M32" s="81"/>
      <c r="N32" s="79"/>
      <c r="O32" s="82"/>
      <c r="P32" s="82"/>
      <c r="Q32" s="83"/>
      <c r="R32" s="83"/>
      <c r="S32" s="570"/>
      <c r="T32" s="565"/>
      <c r="U32" s="101"/>
      <c r="V32" s="104"/>
      <c r="W32" s="104"/>
      <c r="X32" s="104"/>
      <c r="Y32" s="209"/>
      <c r="Z32" s="101"/>
      <c r="AA32" s="104"/>
      <c r="AB32" s="104"/>
      <c r="AC32" s="104"/>
      <c r="AD32" s="209"/>
      <c r="AE32" s="209"/>
    </row>
    <row r="33" spans="1:31" s="566" customFormat="1">
      <c r="A33" s="564"/>
      <c r="B33" s="567" t="s">
        <v>238</v>
      </c>
      <c r="C33" s="567"/>
      <c r="D33" s="567"/>
      <c r="E33" s="568"/>
      <c r="F33" s="79">
        <v>100000000</v>
      </c>
      <c r="G33" s="79"/>
      <c r="H33" s="79"/>
      <c r="I33" s="80"/>
      <c r="J33" s="79"/>
      <c r="K33" s="514"/>
      <c r="L33" s="81"/>
      <c r="M33" s="81"/>
      <c r="N33" s="79"/>
      <c r="O33" s="82"/>
      <c r="P33" s="82"/>
      <c r="Q33" s="83"/>
      <c r="R33" s="83"/>
      <c r="S33" s="573" t="s">
        <v>586</v>
      </c>
      <c r="T33" s="565"/>
      <c r="U33" s="101"/>
      <c r="V33" s="101">
        <v>100000000</v>
      </c>
      <c r="W33" s="104"/>
      <c r="X33" s="104"/>
      <c r="Y33" s="209"/>
      <c r="Z33" s="101"/>
      <c r="AA33" s="101">
        <v>1</v>
      </c>
      <c r="AB33" s="104"/>
      <c r="AC33" s="104"/>
      <c r="AD33" s="209"/>
      <c r="AE33" s="209"/>
    </row>
    <row r="34" spans="1:31" s="566" customFormat="1">
      <c r="A34" s="564"/>
      <c r="B34" s="567" t="s">
        <v>239</v>
      </c>
      <c r="C34" s="567"/>
      <c r="D34" s="567"/>
      <c r="E34" s="568"/>
      <c r="F34" s="79">
        <v>100000000</v>
      </c>
      <c r="G34" s="79"/>
      <c r="H34" s="79"/>
      <c r="I34" s="80"/>
      <c r="J34" s="79"/>
      <c r="K34" s="514"/>
      <c r="L34" s="81"/>
      <c r="M34" s="81"/>
      <c r="N34" s="79"/>
      <c r="O34" s="82"/>
      <c r="P34" s="82"/>
      <c r="Q34" s="83"/>
      <c r="R34" s="83"/>
      <c r="S34" s="573" t="s">
        <v>586</v>
      </c>
      <c r="T34" s="565"/>
      <c r="U34" s="101"/>
      <c r="V34" s="101">
        <v>100000000</v>
      </c>
      <c r="W34" s="104"/>
      <c r="X34" s="104"/>
      <c r="Y34" s="209"/>
      <c r="Z34" s="101"/>
      <c r="AA34" s="101">
        <v>1</v>
      </c>
      <c r="AB34" s="104"/>
      <c r="AC34" s="104"/>
      <c r="AD34" s="209"/>
      <c r="AE34" s="209"/>
    </row>
    <row r="35" spans="1:31" s="566" customFormat="1">
      <c r="A35" s="564"/>
      <c r="B35" s="567" t="s">
        <v>240</v>
      </c>
      <c r="C35" s="567"/>
      <c r="D35" s="567"/>
      <c r="E35" s="568"/>
      <c r="F35" s="79">
        <v>100000000</v>
      </c>
      <c r="G35" s="79"/>
      <c r="H35" s="79"/>
      <c r="I35" s="80"/>
      <c r="J35" s="79"/>
      <c r="K35" s="514"/>
      <c r="L35" s="81"/>
      <c r="M35" s="81"/>
      <c r="N35" s="79"/>
      <c r="O35" s="82"/>
      <c r="P35" s="82"/>
      <c r="Q35" s="83"/>
      <c r="R35" s="83"/>
      <c r="S35" s="573" t="s">
        <v>586</v>
      </c>
      <c r="T35" s="565"/>
      <c r="U35" s="101"/>
      <c r="V35" s="101">
        <v>100000000</v>
      </c>
      <c r="W35" s="104"/>
      <c r="X35" s="104"/>
      <c r="Y35" s="209"/>
      <c r="Z35" s="101"/>
      <c r="AA35" s="101">
        <v>1</v>
      </c>
      <c r="AB35" s="104"/>
      <c r="AC35" s="104"/>
      <c r="AD35" s="209"/>
      <c r="AE35" s="209"/>
    </row>
    <row r="36" spans="1:31" s="566" customFormat="1">
      <c r="A36" s="564"/>
      <c r="B36" s="567" t="s">
        <v>241</v>
      </c>
      <c r="C36" s="567"/>
      <c r="D36" s="567"/>
      <c r="E36" s="568"/>
      <c r="F36" s="79">
        <v>100000000</v>
      </c>
      <c r="G36" s="79"/>
      <c r="H36" s="79"/>
      <c r="I36" s="80"/>
      <c r="J36" s="79"/>
      <c r="K36" s="514"/>
      <c r="L36" s="81"/>
      <c r="M36" s="81"/>
      <c r="N36" s="79"/>
      <c r="O36" s="82"/>
      <c r="P36" s="82"/>
      <c r="Q36" s="83"/>
      <c r="R36" s="83"/>
      <c r="S36" s="573" t="s">
        <v>586</v>
      </c>
      <c r="T36" s="565"/>
      <c r="U36" s="101"/>
      <c r="V36" s="101">
        <v>100000000</v>
      </c>
      <c r="W36" s="104"/>
      <c r="X36" s="104"/>
      <c r="Y36" s="209"/>
      <c r="Z36" s="101"/>
      <c r="AA36" s="101">
        <v>1</v>
      </c>
      <c r="AB36" s="104"/>
      <c r="AC36" s="104"/>
      <c r="AD36" s="209"/>
      <c r="AE36" s="209"/>
    </row>
    <row r="37" spans="1:31" s="566" customFormat="1">
      <c r="A37" s="564"/>
      <c r="B37" s="567" t="s">
        <v>242</v>
      </c>
      <c r="C37" s="567"/>
      <c r="D37" s="567"/>
      <c r="E37" s="568"/>
      <c r="F37" s="79">
        <v>100000000</v>
      </c>
      <c r="G37" s="79"/>
      <c r="H37" s="79"/>
      <c r="I37" s="80"/>
      <c r="J37" s="79"/>
      <c r="K37" s="514"/>
      <c r="L37" s="81"/>
      <c r="M37" s="81"/>
      <c r="N37" s="79"/>
      <c r="O37" s="82"/>
      <c r="P37" s="82"/>
      <c r="Q37" s="83"/>
      <c r="R37" s="83"/>
      <c r="S37" s="573" t="s">
        <v>586</v>
      </c>
      <c r="T37" s="565"/>
      <c r="U37" s="101"/>
      <c r="V37" s="101">
        <v>100000000</v>
      </c>
      <c r="W37" s="104"/>
      <c r="X37" s="104"/>
      <c r="Y37" s="209"/>
      <c r="Z37" s="101"/>
      <c r="AA37" s="101">
        <v>1</v>
      </c>
      <c r="AB37" s="104"/>
      <c r="AC37" s="104"/>
      <c r="AD37" s="209"/>
      <c r="AE37" s="209"/>
    </row>
    <row r="38" spans="1:31" s="566" customFormat="1">
      <c r="A38" s="564"/>
      <c r="B38" s="567" t="s">
        <v>243</v>
      </c>
      <c r="C38" s="567"/>
      <c r="D38" s="567"/>
      <c r="E38" s="568"/>
      <c r="F38" s="79">
        <v>100000000</v>
      </c>
      <c r="G38" s="79"/>
      <c r="H38" s="79"/>
      <c r="I38" s="80"/>
      <c r="J38" s="79"/>
      <c r="K38" s="514"/>
      <c r="L38" s="81"/>
      <c r="M38" s="81"/>
      <c r="N38" s="79"/>
      <c r="O38" s="82"/>
      <c r="P38" s="82"/>
      <c r="Q38" s="83"/>
      <c r="R38" s="83"/>
      <c r="S38" s="573" t="s">
        <v>586</v>
      </c>
      <c r="T38" s="565"/>
      <c r="U38" s="101"/>
      <c r="V38" s="101">
        <v>100000000</v>
      </c>
      <c r="W38" s="104"/>
      <c r="X38" s="104"/>
      <c r="Y38" s="209"/>
      <c r="Z38" s="101"/>
      <c r="AA38" s="101">
        <v>1</v>
      </c>
      <c r="AB38" s="104"/>
      <c r="AC38" s="104"/>
      <c r="AD38" s="209"/>
      <c r="AE38" s="209"/>
    </row>
    <row r="39" spans="1:31" s="566" customFormat="1">
      <c r="A39" s="564"/>
      <c r="B39" s="567" t="s">
        <v>244</v>
      </c>
      <c r="C39" s="567"/>
      <c r="D39" s="567"/>
      <c r="E39" s="568"/>
      <c r="F39" s="79">
        <v>100000000</v>
      </c>
      <c r="G39" s="79"/>
      <c r="H39" s="79"/>
      <c r="I39" s="80"/>
      <c r="J39" s="79"/>
      <c r="K39" s="514"/>
      <c r="L39" s="81"/>
      <c r="M39" s="81"/>
      <c r="N39" s="79"/>
      <c r="O39" s="82"/>
      <c r="P39" s="82"/>
      <c r="Q39" s="83"/>
      <c r="R39" s="83"/>
      <c r="S39" s="573" t="s">
        <v>586</v>
      </c>
      <c r="T39" s="565"/>
      <c r="U39" s="101"/>
      <c r="V39" s="101">
        <v>100000000</v>
      </c>
      <c r="W39" s="104"/>
      <c r="X39" s="104"/>
      <c r="Y39" s="209"/>
      <c r="Z39" s="101"/>
      <c r="AA39" s="101">
        <v>1</v>
      </c>
      <c r="AB39" s="104"/>
      <c r="AC39" s="104"/>
      <c r="AD39" s="209"/>
      <c r="AE39" s="209"/>
    </row>
    <row r="40" spans="1:31" s="566" customFormat="1">
      <c r="A40" s="564"/>
      <c r="B40" s="567" t="s">
        <v>245</v>
      </c>
      <c r="C40" s="567"/>
      <c r="D40" s="567"/>
      <c r="E40" s="568"/>
      <c r="F40" s="79">
        <v>100000000</v>
      </c>
      <c r="G40" s="79"/>
      <c r="H40" s="79"/>
      <c r="I40" s="80"/>
      <c r="J40" s="79"/>
      <c r="K40" s="514"/>
      <c r="L40" s="81"/>
      <c r="M40" s="81"/>
      <c r="N40" s="79"/>
      <c r="O40" s="82"/>
      <c r="P40" s="82"/>
      <c r="Q40" s="83"/>
      <c r="R40" s="83"/>
      <c r="S40" s="573" t="s">
        <v>586</v>
      </c>
      <c r="T40" s="565"/>
      <c r="U40" s="101"/>
      <c r="V40" s="101">
        <v>100000000</v>
      </c>
      <c r="W40" s="104"/>
      <c r="X40" s="104"/>
      <c r="Y40" s="209"/>
      <c r="Z40" s="101"/>
      <c r="AA40" s="101">
        <v>1</v>
      </c>
      <c r="AB40" s="104"/>
      <c r="AC40" s="104"/>
      <c r="AD40" s="209"/>
      <c r="AE40" s="209"/>
    </row>
    <row r="41" spans="1:31" s="100" customFormat="1">
      <c r="A41" s="42"/>
      <c r="B41" s="1038"/>
      <c r="C41" s="1038"/>
      <c r="D41" s="1038"/>
      <c r="E41" s="1039"/>
      <c r="F41" s="10"/>
      <c r="G41" s="10"/>
      <c r="H41" s="10"/>
      <c r="I41" s="22"/>
      <c r="J41" s="10"/>
      <c r="K41" s="255"/>
      <c r="L41" s="38"/>
      <c r="M41" s="38"/>
      <c r="N41" s="10"/>
      <c r="O41" s="77"/>
      <c r="P41" s="77"/>
      <c r="Q41" s="78"/>
      <c r="R41" s="78"/>
      <c r="S41" s="238"/>
      <c r="T41" s="97"/>
      <c r="U41" s="107"/>
      <c r="V41" s="98"/>
      <c r="W41" s="99"/>
      <c r="X41" s="23"/>
      <c r="Y41" s="16"/>
      <c r="Z41" s="107"/>
      <c r="AA41" s="98"/>
      <c r="AB41" s="99"/>
      <c r="AC41" s="23"/>
      <c r="AD41" s="16"/>
      <c r="AE41" s="16"/>
    </row>
    <row r="42" spans="1:31" s="93" customFormat="1">
      <c r="A42" s="32" t="s">
        <v>91</v>
      </c>
      <c r="B42" s="44"/>
      <c r="C42" s="44"/>
      <c r="D42" s="44"/>
      <c r="E42" s="45"/>
      <c r="F42" s="108"/>
      <c r="G42" s="109"/>
      <c r="H42" s="109"/>
      <c r="I42" s="110"/>
      <c r="J42" s="109"/>
      <c r="K42" s="515"/>
      <c r="L42" s="111"/>
      <c r="M42" s="111"/>
      <c r="N42" s="109"/>
      <c r="O42" s="112"/>
      <c r="P42" s="112"/>
      <c r="Q42" s="113"/>
      <c r="R42" s="113"/>
      <c r="S42" s="239"/>
      <c r="T42" s="97"/>
      <c r="U42" s="114"/>
      <c r="V42" s="98"/>
      <c r="W42" s="99"/>
      <c r="X42" s="115"/>
      <c r="Y42" s="116"/>
      <c r="Z42" s="114"/>
      <c r="AA42" s="98"/>
      <c r="AB42" s="99"/>
      <c r="AC42" s="115"/>
      <c r="AD42" s="116"/>
      <c r="AE42" s="116"/>
    </row>
    <row r="43" spans="1:31" s="122" customFormat="1">
      <c r="A43" s="42" t="s">
        <v>13</v>
      </c>
      <c r="B43" s="20"/>
      <c r="C43" s="20"/>
      <c r="D43" s="20"/>
      <c r="E43" s="21"/>
      <c r="F43" s="8"/>
      <c r="G43" s="8"/>
      <c r="H43" s="8"/>
      <c r="I43" s="22"/>
      <c r="J43" s="8"/>
      <c r="K43" s="242"/>
      <c r="L43" s="40"/>
      <c r="M43" s="40"/>
      <c r="N43" s="8"/>
      <c r="O43" s="117"/>
      <c r="P43" s="117"/>
      <c r="Q43" s="118"/>
      <c r="R43" s="118"/>
      <c r="S43" s="240"/>
      <c r="T43" s="97"/>
      <c r="U43" s="119"/>
      <c r="V43" s="98"/>
      <c r="W43" s="99"/>
      <c r="X43" s="120"/>
      <c r="Y43" s="121"/>
      <c r="Z43" s="119"/>
      <c r="AA43" s="98"/>
      <c r="AB43" s="99"/>
      <c r="AC43" s="120"/>
      <c r="AD43" s="121"/>
      <c r="AE43" s="121"/>
    </row>
    <row r="44" spans="1:31" s="566" customFormat="1" ht="30">
      <c r="A44" s="564"/>
      <c r="B44" s="1143" t="s">
        <v>83</v>
      </c>
      <c r="C44" s="1143"/>
      <c r="D44" s="1143"/>
      <c r="E44" s="1144"/>
      <c r="F44" s="79">
        <v>561000000</v>
      </c>
      <c r="G44" s="79">
        <v>560972500</v>
      </c>
      <c r="H44" s="79">
        <v>552750000</v>
      </c>
      <c r="I44" s="80">
        <f>H44/G44</f>
        <v>0.98534241874601691</v>
      </c>
      <c r="J44" s="569">
        <f>F44-H44</f>
        <v>8250000</v>
      </c>
      <c r="K44" s="514" t="s">
        <v>421</v>
      </c>
      <c r="L44" s="81"/>
      <c r="M44" s="81"/>
      <c r="N44" s="79"/>
      <c r="O44" s="82"/>
      <c r="P44" s="82"/>
      <c r="Q44" s="83"/>
      <c r="R44" s="83"/>
      <c r="S44" s="570"/>
      <c r="T44" s="565"/>
      <c r="U44" s="209"/>
      <c r="V44" s="101">
        <v>561000000</v>
      </c>
      <c r="W44" s="98"/>
      <c r="X44" s="98"/>
      <c r="Y44" s="209"/>
      <c r="Z44" s="209"/>
      <c r="AA44" s="101">
        <v>1</v>
      </c>
      <c r="AB44" s="98"/>
      <c r="AC44" s="98"/>
      <c r="AD44" s="209"/>
      <c r="AE44" s="209"/>
    </row>
    <row r="45" spans="1:31" s="122" customFormat="1">
      <c r="A45" s="42"/>
      <c r="B45" s="1038"/>
      <c r="C45" s="1038"/>
      <c r="D45" s="1038"/>
      <c r="E45" s="1039"/>
      <c r="F45" s="8"/>
      <c r="G45" s="8"/>
      <c r="H45" s="8"/>
      <c r="I45" s="22"/>
      <c r="J45" s="8"/>
      <c r="K45" s="242"/>
      <c r="L45" s="40"/>
      <c r="M45" s="40"/>
      <c r="N45" s="8"/>
      <c r="O45" s="117"/>
      <c r="P45" s="117"/>
      <c r="Q45" s="118"/>
      <c r="R45" s="118"/>
      <c r="S45" s="240"/>
      <c r="T45" s="97"/>
      <c r="U45" s="119"/>
      <c r="V45" s="98"/>
      <c r="W45" s="99"/>
      <c r="X45" s="120"/>
      <c r="Y45" s="121"/>
      <c r="Z45" s="119"/>
      <c r="AA45" s="98"/>
      <c r="AB45" s="99"/>
      <c r="AC45" s="120"/>
      <c r="AD45" s="121"/>
      <c r="AE45" s="121"/>
    </row>
    <row r="46" spans="1:31" s="122" customFormat="1" ht="14.25" customHeight="1">
      <c r="A46" s="42" t="s">
        <v>97</v>
      </c>
      <c r="B46" s="20"/>
      <c r="C46" s="20"/>
      <c r="D46" s="20"/>
      <c r="E46" s="21"/>
      <c r="F46" s="8"/>
      <c r="G46" s="8"/>
      <c r="H46" s="8"/>
      <c r="I46" s="22"/>
      <c r="J46" s="8"/>
      <c r="K46" s="242"/>
      <c r="L46" s="40"/>
      <c r="M46" s="40"/>
      <c r="N46" s="8"/>
      <c r="O46" s="117"/>
      <c r="P46" s="117"/>
      <c r="Q46" s="118"/>
      <c r="R46" s="118"/>
      <c r="S46" s="240"/>
      <c r="T46" s="97"/>
      <c r="U46" s="119"/>
      <c r="V46" s="98"/>
      <c r="W46" s="99"/>
      <c r="X46" s="120"/>
      <c r="Y46" s="121"/>
      <c r="Z46" s="119"/>
      <c r="AA46" s="98"/>
      <c r="AB46" s="99"/>
      <c r="AC46" s="120"/>
      <c r="AD46" s="121"/>
      <c r="AE46" s="121"/>
    </row>
    <row r="47" spans="1:31" s="122" customFormat="1">
      <c r="A47" s="42"/>
      <c r="B47" s="1038" t="s">
        <v>95</v>
      </c>
      <c r="C47" s="1038"/>
      <c r="D47" s="1038"/>
      <c r="E47" s="1039"/>
      <c r="F47" s="8">
        <v>84400000</v>
      </c>
      <c r="G47" s="8"/>
      <c r="H47" s="8"/>
      <c r="I47" s="22"/>
      <c r="J47" s="8"/>
      <c r="K47" s="242"/>
      <c r="L47" s="40"/>
      <c r="M47" s="40"/>
      <c r="N47" s="8"/>
      <c r="O47" s="117"/>
      <c r="P47" s="117"/>
      <c r="Q47" s="118"/>
      <c r="R47" s="118"/>
      <c r="S47" s="260" t="s">
        <v>498</v>
      </c>
      <c r="T47" s="97"/>
      <c r="U47" s="121"/>
      <c r="V47" s="98"/>
      <c r="W47" s="123">
        <v>84400000</v>
      </c>
      <c r="X47" s="120"/>
      <c r="Y47" s="121"/>
      <c r="Z47" s="121"/>
      <c r="AA47" s="98"/>
      <c r="AB47" s="123">
        <v>1</v>
      </c>
      <c r="AC47" s="120"/>
      <c r="AD47" s="121"/>
      <c r="AE47" s="121"/>
    </row>
    <row r="48" spans="1:31" s="122" customFormat="1">
      <c r="A48" s="46"/>
      <c r="B48" s="1036" t="s">
        <v>96</v>
      </c>
      <c r="C48" s="1036"/>
      <c r="D48" s="1036"/>
      <c r="E48" s="1037"/>
      <c r="F48" s="124">
        <v>2600000000</v>
      </c>
      <c r="G48" s="124"/>
      <c r="H48" s="124"/>
      <c r="I48" s="125"/>
      <c r="J48" s="124"/>
      <c r="K48" s="516"/>
      <c r="L48" s="126"/>
      <c r="M48" s="126"/>
      <c r="N48" s="124"/>
      <c r="O48" s="127"/>
      <c r="P48" s="127"/>
      <c r="Q48" s="128"/>
      <c r="R48" s="128"/>
      <c r="S48" s="260" t="s">
        <v>498</v>
      </c>
      <c r="T48" s="97"/>
      <c r="U48" s="129">
        <v>2600000000</v>
      </c>
      <c r="V48" s="98"/>
      <c r="W48" s="99"/>
      <c r="X48" s="120"/>
      <c r="Y48" s="121"/>
      <c r="Z48" s="129">
        <v>1</v>
      </c>
      <c r="AA48" s="98"/>
      <c r="AB48" s="99"/>
      <c r="AC48" s="120"/>
      <c r="AD48" s="121"/>
      <c r="AE48" s="121"/>
    </row>
    <row r="49" spans="1:31" s="122" customFormat="1">
      <c r="A49" s="46"/>
      <c r="B49" s="1044"/>
      <c r="C49" s="1044"/>
      <c r="D49" s="1044"/>
      <c r="E49" s="1045"/>
      <c r="F49" s="124"/>
      <c r="G49" s="124"/>
      <c r="H49" s="124"/>
      <c r="I49" s="125"/>
      <c r="J49" s="124"/>
      <c r="K49" s="516"/>
      <c r="L49" s="126"/>
      <c r="M49" s="126"/>
      <c r="N49" s="124"/>
      <c r="O49" s="127"/>
      <c r="P49" s="127"/>
      <c r="Q49" s="128"/>
      <c r="R49" s="128"/>
      <c r="S49" s="241"/>
      <c r="T49" s="97"/>
      <c r="U49" s="129"/>
      <c r="V49" s="98"/>
      <c r="W49" s="99"/>
      <c r="X49" s="120"/>
      <c r="Y49" s="121"/>
      <c r="Z49" s="129"/>
      <c r="AA49" s="98"/>
      <c r="AB49" s="99"/>
      <c r="AC49" s="120"/>
      <c r="AD49" s="121"/>
      <c r="AE49" s="121"/>
    </row>
    <row r="50" spans="1:31" s="122" customFormat="1" ht="49.5" customHeight="1">
      <c r="A50" s="1051" t="s">
        <v>330</v>
      </c>
      <c r="B50" s="1047"/>
      <c r="C50" s="1047"/>
      <c r="D50" s="1047"/>
      <c r="E50" s="1048"/>
      <c r="F50" s="124"/>
      <c r="G50" s="124"/>
      <c r="H50" s="124"/>
      <c r="I50" s="125"/>
      <c r="J50" s="124"/>
      <c r="K50" s="516"/>
      <c r="L50" s="126"/>
      <c r="M50" s="126"/>
      <c r="N50" s="124"/>
      <c r="O50" s="127"/>
      <c r="P50" s="127"/>
      <c r="Q50" s="128"/>
      <c r="R50" s="128"/>
      <c r="S50" s="241"/>
      <c r="T50" s="97"/>
      <c r="U50" s="129"/>
      <c r="V50" s="98"/>
      <c r="W50" s="99"/>
      <c r="X50" s="120"/>
      <c r="Y50" s="121"/>
      <c r="Z50" s="129"/>
      <c r="AA50" s="98"/>
      <c r="AB50" s="99"/>
      <c r="AC50" s="120"/>
      <c r="AD50" s="121"/>
      <c r="AE50" s="121"/>
    </row>
    <row r="51" spans="1:31" s="122" customFormat="1">
      <c r="A51" s="46"/>
      <c r="B51" s="47" t="s">
        <v>333</v>
      </c>
      <c r="C51" s="47"/>
      <c r="D51" s="47"/>
      <c r="E51" s="48"/>
      <c r="F51" s="124"/>
      <c r="G51" s="124"/>
      <c r="H51" s="124"/>
      <c r="I51" s="125"/>
      <c r="J51" s="124"/>
      <c r="K51" s="516"/>
      <c r="L51" s="126"/>
      <c r="M51" s="126"/>
      <c r="N51" s="124"/>
      <c r="O51" s="127"/>
      <c r="P51" s="127"/>
      <c r="Q51" s="128"/>
      <c r="R51" s="128"/>
      <c r="S51" s="241"/>
      <c r="T51" s="97"/>
      <c r="U51" s="129"/>
      <c r="V51" s="98"/>
      <c r="W51" s="99"/>
      <c r="X51" s="120"/>
      <c r="Y51" s="121"/>
      <c r="Z51" s="129"/>
      <c r="AA51" s="98"/>
      <c r="AB51" s="99"/>
      <c r="AC51" s="120"/>
      <c r="AD51" s="121"/>
      <c r="AE51" s="121"/>
    </row>
    <row r="52" spans="1:31" s="122" customFormat="1">
      <c r="A52" s="46"/>
      <c r="B52" s="47"/>
      <c r="C52" s="47" t="s">
        <v>96</v>
      </c>
      <c r="D52" s="47"/>
      <c r="E52" s="48"/>
      <c r="F52" s="124">
        <v>650000000</v>
      </c>
      <c r="G52" s="124"/>
      <c r="H52" s="124"/>
      <c r="I52" s="125"/>
      <c r="J52" s="124"/>
      <c r="K52" s="516"/>
      <c r="L52" s="126"/>
      <c r="M52" s="126"/>
      <c r="N52" s="124"/>
      <c r="O52" s="127"/>
      <c r="P52" s="127"/>
      <c r="Q52" s="128"/>
      <c r="R52" s="128"/>
      <c r="S52" s="260" t="s">
        <v>498</v>
      </c>
      <c r="T52" s="97"/>
      <c r="U52" s="129">
        <v>650000000</v>
      </c>
      <c r="V52" s="98"/>
      <c r="W52" s="99"/>
      <c r="X52" s="120"/>
      <c r="Y52" s="121"/>
      <c r="Z52" s="129">
        <v>1</v>
      </c>
      <c r="AA52" s="98"/>
      <c r="AB52" s="99"/>
      <c r="AC52" s="120"/>
      <c r="AD52" s="121"/>
      <c r="AE52" s="121"/>
    </row>
    <row r="53" spans="1:31" s="122" customFormat="1">
      <c r="A53" s="46"/>
      <c r="B53" s="47"/>
      <c r="C53" s="47"/>
      <c r="D53" s="47"/>
      <c r="E53" s="48"/>
      <c r="F53" s="124"/>
      <c r="G53" s="124"/>
      <c r="H53" s="124"/>
      <c r="I53" s="125"/>
      <c r="J53" s="124"/>
      <c r="K53" s="516"/>
      <c r="L53" s="126"/>
      <c r="M53" s="126"/>
      <c r="N53" s="124"/>
      <c r="O53" s="127"/>
      <c r="P53" s="127"/>
      <c r="Q53" s="128"/>
      <c r="R53" s="128"/>
      <c r="S53" s="241"/>
      <c r="T53" s="97"/>
      <c r="U53" s="129"/>
      <c r="V53" s="98"/>
      <c r="W53" s="99"/>
      <c r="X53" s="120"/>
      <c r="Y53" s="121"/>
      <c r="Z53" s="129"/>
      <c r="AA53" s="98"/>
      <c r="AB53" s="99"/>
      <c r="AC53" s="120"/>
      <c r="AD53" s="121"/>
      <c r="AE53" s="121"/>
    </row>
    <row r="54" spans="1:31" s="566" customFormat="1">
      <c r="A54" s="564" t="s">
        <v>223</v>
      </c>
      <c r="B54" s="567"/>
      <c r="C54" s="567"/>
      <c r="D54" s="567"/>
      <c r="E54" s="568"/>
      <c r="F54" s="79"/>
      <c r="G54" s="79"/>
      <c r="H54" s="79"/>
      <c r="I54" s="80"/>
      <c r="J54" s="79"/>
      <c r="K54" s="514"/>
      <c r="L54" s="81"/>
      <c r="M54" s="81"/>
      <c r="N54" s="79"/>
      <c r="O54" s="82"/>
      <c r="P54" s="82"/>
      <c r="Q54" s="83"/>
      <c r="R54" s="83"/>
      <c r="S54" s="570"/>
      <c r="T54" s="565"/>
      <c r="U54" s="101"/>
      <c r="V54" s="98"/>
      <c r="W54" s="98"/>
      <c r="X54" s="98"/>
      <c r="Y54" s="209"/>
      <c r="Z54" s="101"/>
      <c r="AA54" s="98"/>
      <c r="AB54" s="98"/>
      <c r="AC54" s="98"/>
      <c r="AD54" s="209"/>
      <c r="AE54" s="209"/>
    </row>
    <row r="55" spans="1:31" s="566" customFormat="1" ht="45">
      <c r="A55" s="564"/>
      <c r="B55" s="567" t="s">
        <v>225</v>
      </c>
      <c r="C55" s="567"/>
      <c r="D55" s="567"/>
      <c r="E55" s="568"/>
      <c r="F55" s="569">
        <v>506880000</v>
      </c>
      <c r="G55" s="569">
        <v>506880000</v>
      </c>
      <c r="H55" s="79">
        <v>462528000</v>
      </c>
      <c r="I55" s="80">
        <f>H55/G55</f>
        <v>0.91249999999999998</v>
      </c>
      <c r="J55" s="569">
        <f>F55-H55</f>
        <v>44352000</v>
      </c>
      <c r="K55" s="571" t="s">
        <v>772</v>
      </c>
      <c r="L55" s="572" t="s">
        <v>773</v>
      </c>
      <c r="M55" s="81"/>
      <c r="N55" s="79"/>
      <c r="O55" s="82"/>
      <c r="P55" s="82"/>
      <c r="Q55" s="83"/>
      <c r="R55" s="83"/>
      <c r="S55" s="573"/>
      <c r="T55" s="565"/>
      <c r="U55" s="101"/>
      <c r="V55" s="98"/>
      <c r="W55" s="98"/>
      <c r="X55" s="141">
        <v>506880000</v>
      </c>
      <c r="Y55" s="209"/>
      <c r="Z55" s="101"/>
      <c r="AA55" s="98"/>
      <c r="AB55" s="98"/>
      <c r="AC55" s="141">
        <v>1</v>
      </c>
      <c r="AD55" s="209"/>
      <c r="AE55" s="209"/>
    </row>
    <row r="56" spans="1:31" s="566" customFormat="1">
      <c r="A56" s="564"/>
      <c r="B56" s="567"/>
      <c r="C56" s="567"/>
      <c r="D56" s="567"/>
      <c r="E56" s="568"/>
      <c r="F56" s="569"/>
      <c r="G56" s="79"/>
      <c r="H56" s="79"/>
      <c r="I56" s="80"/>
      <c r="J56" s="79"/>
      <c r="K56" s="514"/>
      <c r="L56" s="81"/>
      <c r="M56" s="81"/>
      <c r="N56" s="79"/>
      <c r="O56" s="82"/>
      <c r="P56" s="82"/>
      <c r="Q56" s="83"/>
      <c r="R56" s="83"/>
      <c r="S56" s="570"/>
      <c r="T56" s="565"/>
      <c r="U56" s="101"/>
      <c r="V56" s="98"/>
      <c r="W56" s="98"/>
      <c r="X56" s="141"/>
      <c r="Y56" s="209"/>
      <c r="Z56" s="101"/>
      <c r="AA56" s="98"/>
      <c r="AB56" s="98"/>
      <c r="AC56" s="141"/>
      <c r="AD56" s="209"/>
      <c r="AE56" s="209"/>
    </row>
    <row r="57" spans="1:31" s="566" customFormat="1">
      <c r="A57" s="564" t="s">
        <v>224</v>
      </c>
      <c r="B57" s="567"/>
      <c r="C57" s="567"/>
      <c r="D57" s="567"/>
      <c r="E57" s="568"/>
      <c r="F57" s="569"/>
      <c r="G57" s="79"/>
      <c r="H57" s="79"/>
      <c r="I57" s="80"/>
      <c r="J57" s="79"/>
      <c r="K57" s="514"/>
      <c r="L57" s="81"/>
      <c r="M57" s="81"/>
      <c r="N57" s="79"/>
      <c r="O57" s="82"/>
      <c r="P57" s="82"/>
      <c r="Q57" s="83"/>
      <c r="R57" s="83"/>
      <c r="S57" s="570"/>
      <c r="T57" s="565"/>
      <c r="U57" s="101"/>
      <c r="V57" s="98"/>
      <c r="W57" s="98"/>
      <c r="X57" s="141"/>
      <c r="Y57" s="209"/>
      <c r="Z57" s="101"/>
      <c r="AA57" s="98"/>
      <c r="AB57" s="98"/>
      <c r="AC57" s="141"/>
      <c r="AD57" s="209"/>
      <c r="AE57" s="209"/>
    </row>
    <row r="58" spans="1:31" s="566" customFormat="1" ht="45">
      <c r="A58" s="564"/>
      <c r="B58" s="567" t="s">
        <v>226</v>
      </c>
      <c r="C58" s="567"/>
      <c r="D58" s="567"/>
      <c r="E58" s="568"/>
      <c r="F58" s="569">
        <v>240000000</v>
      </c>
      <c r="G58" s="79">
        <v>239945530</v>
      </c>
      <c r="H58" s="79">
        <v>222811600</v>
      </c>
      <c r="I58" s="80">
        <f>H58/G58</f>
        <v>0.92859241845430507</v>
      </c>
      <c r="J58" s="569">
        <f>F58-H58</f>
        <v>17188400</v>
      </c>
      <c r="K58" s="571" t="s">
        <v>772</v>
      </c>
      <c r="L58" s="572" t="s">
        <v>773</v>
      </c>
      <c r="M58" s="81"/>
      <c r="N58" s="79"/>
      <c r="O58" s="82"/>
      <c r="P58" s="82"/>
      <c r="Q58" s="83"/>
      <c r="R58" s="83"/>
      <c r="S58" s="573"/>
      <c r="T58" s="565"/>
      <c r="U58" s="101"/>
      <c r="V58" s="98"/>
      <c r="W58" s="98"/>
      <c r="X58" s="141">
        <v>240000000</v>
      </c>
      <c r="Y58" s="209"/>
      <c r="Z58" s="101"/>
      <c r="AA58" s="98"/>
      <c r="AB58" s="98"/>
      <c r="AC58" s="141">
        <v>1</v>
      </c>
      <c r="AD58" s="209"/>
      <c r="AE58" s="209"/>
    </row>
    <row r="59" spans="1:31" s="122" customFormat="1">
      <c r="A59" s="46"/>
      <c r="B59" s="47"/>
      <c r="C59" s="47"/>
      <c r="D59" s="47"/>
      <c r="E59" s="48"/>
      <c r="F59" s="124"/>
      <c r="G59" s="124"/>
      <c r="H59" s="124"/>
      <c r="I59" s="125"/>
      <c r="J59" s="124"/>
      <c r="K59" s="516"/>
      <c r="L59" s="126"/>
      <c r="M59" s="126"/>
      <c r="N59" s="124"/>
      <c r="O59" s="127"/>
      <c r="P59" s="127"/>
      <c r="Q59" s="128"/>
      <c r="R59" s="128"/>
      <c r="S59" s="241"/>
      <c r="T59" s="97"/>
      <c r="U59" s="129"/>
      <c r="V59" s="98"/>
      <c r="W59" s="99"/>
      <c r="X59" s="120"/>
      <c r="Y59" s="121"/>
      <c r="Z59" s="129"/>
      <c r="AA59" s="98"/>
      <c r="AB59" s="99"/>
      <c r="AC59" s="120"/>
      <c r="AD59" s="121"/>
      <c r="AE59" s="121"/>
    </row>
    <row r="60" spans="1:31" s="93" customFormat="1">
      <c r="A60" s="32" t="s">
        <v>1</v>
      </c>
      <c r="B60" s="44"/>
      <c r="C60" s="44"/>
      <c r="D60" s="44"/>
      <c r="E60" s="45"/>
      <c r="F60" s="108"/>
      <c r="G60" s="109"/>
      <c r="H60" s="109"/>
      <c r="I60" s="110"/>
      <c r="J60" s="109"/>
      <c r="K60" s="515"/>
      <c r="L60" s="111"/>
      <c r="M60" s="111"/>
      <c r="N60" s="109"/>
      <c r="O60" s="112"/>
      <c r="P60" s="112"/>
      <c r="Q60" s="113"/>
      <c r="R60" s="113"/>
      <c r="S60" s="239"/>
      <c r="T60" s="97"/>
      <c r="U60" s="114"/>
      <c r="V60" s="98"/>
      <c r="W60" s="99"/>
      <c r="X60" s="115"/>
      <c r="Y60" s="116"/>
      <c r="Z60" s="114"/>
      <c r="AA60" s="98"/>
      <c r="AB60" s="99"/>
      <c r="AC60" s="115"/>
      <c r="AD60" s="116"/>
      <c r="AE60" s="116"/>
    </row>
    <row r="61" spans="1:31" s="122" customFormat="1" ht="19.5" customHeight="1">
      <c r="A61" s="42" t="s">
        <v>2</v>
      </c>
      <c r="B61" s="20"/>
      <c r="C61" s="20"/>
      <c r="D61" s="20"/>
      <c r="E61" s="21"/>
      <c r="F61" s="8"/>
      <c r="G61" s="8"/>
      <c r="H61" s="8"/>
      <c r="I61" s="22"/>
      <c r="J61" s="8"/>
      <c r="K61" s="242"/>
      <c r="L61" s="40"/>
      <c r="M61" s="40"/>
      <c r="N61" s="8"/>
      <c r="O61" s="117"/>
      <c r="P61" s="117"/>
      <c r="Q61" s="118"/>
      <c r="R61" s="118"/>
      <c r="S61" s="242"/>
      <c r="T61" s="97"/>
      <c r="U61" s="119"/>
      <c r="V61" s="98"/>
      <c r="W61" s="99"/>
      <c r="X61" s="120"/>
      <c r="Y61" s="121"/>
      <c r="Z61" s="119"/>
      <c r="AA61" s="98"/>
      <c r="AB61" s="99"/>
      <c r="AC61" s="120"/>
      <c r="AD61" s="121"/>
      <c r="AE61" s="121"/>
    </row>
    <row r="62" spans="1:31" s="122" customFormat="1">
      <c r="A62" s="42"/>
      <c r="B62" s="20" t="s">
        <v>334</v>
      </c>
      <c r="C62" s="20"/>
      <c r="D62" s="20"/>
      <c r="E62" s="21"/>
      <c r="F62" s="10"/>
      <c r="G62" s="10"/>
      <c r="H62" s="10"/>
      <c r="I62" s="22"/>
      <c r="J62" s="10"/>
      <c r="K62" s="255"/>
      <c r="L62" s="38"/>
      <c r="M62" s="38"/>
      <c r="N62" s="10"/>
      <c r="O62" s="77"/>
      <c r="P62" s="77"/>
      <c r="Q62" s="78"/>
      <c r="R62" s="78"/>
      <c r="S62" s="238"/>
      <c r="T62" s="97"/>
      <c r="U62" s="107"/>
      <c r="V62" s="98"/>
      <c r="W62" s="99"/>
      <c r="X62" s="120"/>
      <c r="Y62" s="121"/>
      <c r="Z62" s="107"/>
      <c r="AA62" s="98"/>
      <c r="AB62" s="99"/>
      <c r="AC62" s="120"/>
      <c r="AD62" s="121"/>
      <c r="AE62" s="121"/>
    </row>
    <row r="63" spans="1:31" s="122" customFormat="1">
      <c r="A63" s="42"/>
      <c r="B63" s="20"/>
      <c r="C63" s="20" t="s">
        <v>335</v>
      </c>
      <c r="D63" s="20"/>
      <c r="E63" s="21"/>
      <c r="F63" s="10">
        <v>1350000000</v>
      </c>
      <c r="G63" s="10"/>
      <c r="H63" s="10"/>
      <c r="I63" s="22"/>
      <c r="J63" s="10"/>
      <c r="K63" s="255"/>
      <c r="L63" s="38"/>
      <c r="M63" s="38"/>
      <c r="N63" s="10"/>
      <c r="O63" s="77"/>
      <c r="P63" s="77"/>
      <c r="Q63" s="78"/>
      <c r="R63" s="78"/>
      <c r="S63" s="262" t="s">
        <v>498</v>
      </c>
      <c r="T63" s="97"/>
      <c r="U63" s="107">
        <v>1350000000</v>
      </c>
      <c r="V63" s="98"/>
      <c r="W63" s="99"/>
      <c r="X63" s="120"/>
      <c r="Y63" s="121"/>
      <c r="Z63" s="107">
        <v>1</v>
      </c>
      <c r="AA63" s="98"/>
      <c r="AB63" s="99"/>
      <c r="AC63" s="120"/>
      <c r="AD63" s="121"/>
      <c r="AE63" s="121"/>
    </row>
    <row r="64" spans="1:31" s="122" customFormat="1">
      <c r="A64" s="42"/>
      <c r="B64" s="1160"/>
      <c r="C64" s="1160"/>
      <c r="D64" s="1160"/>
      <c r="E64" s="1161"/>
      <c r="F64" s="8"/>
      <c r="G64" s="8"/>
      <c r="H64" s="8"/>
      <c r="I64" s="22"/>
      <c r="J64" s="8"/>
      <c r="K64" s="242"/>
      <c r="L64" s="40"/>
      <c r="M64" s="40"/>
      <c r="N64" s="8"/>
      <c r="O64" s="117"/>
      <c r="P64" s="117"/>
      <c r="Q64" s="118"/>
      <c r="R64" s="118"/>
      <c r="S64" s="240"/>
      <c r="T64" s="97"/>
      <c r="U64" s="119"/>
      <c r="V64" s="98"/>
      <c r="W64" s="99"/>
      <c r="X64" s="120"/>
      <c r="Y64" s="121"/>
      <c r="Z64" s="119"/>
      <c r="AA64" s="98"/>
      <c r="AB64" s="99"/>
      <c r="AC64" s="120"/>
      <c r="AD64" s="121"/>
      <c r="AE64" s="121"/>
    </row>
    <row r="65" spans="1:31" s="566" customFormat="1">
      <c r="A65" s="564" t="s">
        <v>10</v>
      </c>
      <c r="B65" s="567"/>
      <c r="C65" s="567"/>
      <c r="D65" s="567"/>
      <c r="E65" s="568"/>
      <c r="F65" s="569"/>
      <c r="G65" s="569"/>
      <c r="H65" s="569"/>
      <c r="I65" s="80"/>
      <c r="J65" s="569"/>
      <c r="K65" s="576"/>
      <c r="L65" s="577"/>
      <c r="M65" s="577"/>
      <c r="N65" s="569"/>
      <c r="O65" s="578"/>
      <c r="P65" s="578"/>
      <c r="Q65" s="579"/>
      <c r="R65" s="579"/>
      <c r="S65" s="580"/>
      <c r="T65" s="565"/>
      <c r="U65" s="141"/>
      <c r="V65" s="98"/>
      <c r="W65" s="98"/>
      <c r="X65" s="98"/>
      <c r="Y65" s="209"/>
      <c r="Z65" s="141"/>
      <c r="AA65" s="98"/>
      <c r="AB65" s="98"/>
      <c r="AC65" s="98"/>
      <c r="AD65" s="209"/>
      <c r="AE65" s="209"/>
    </row>
    <row r="66" spans="1:31" s="566" customFormat="1" ht="33" customHeight="1">
      <c r="A66" s="564"/>
      <c r="B66" s="1141" t="s">
        <v>336</v>
      </c>
      <c r="C66" s="1141"/>
      <c r="D66" s="1141"/>
      <c r="E66" s="1142"/>
      <c r="F66" s="569"/>
      <c r="G66" s="569"/>
      <c r="H66" s="569"/>
      <c r="I66" s="80"/>
      <c r="J66" s="569"/>
      <c r="K66" s="576"/>
      <c r="L66" s="577"/>
      <c r="M66" s="577"/>
      <c r="N66" s="569"/>
      <c r="O66" s="578"/>
      <c r="P66" s="578"/>
      <c r="Q66" s="579"/>
      <c r="R66" s="579"/>
      <c r="S66" s="580"/>
      <c r="T66" s="565"/>
      <c r="U66" s="141"/>
      <c r="V66" s="98"/>
      <c r="W66" s="98"/>
      <c r="X66" s="98"/>
      <c r="Y66" s="209"/>
      <c r="Z66" s="141"/>
      <c r="AA66" s="98"/>
      <c r="AB66" s="98"/>
      <c r="AC66" s="98"/>
      <c r="AD66" s="209"/>
      <c r="AE66" s="209"/>
    </row>
    <row r="67" spans="1:31" s="566" customFormat="1">
      <c r="A67" s="564"/>
      <c r="B67" s="1143" t="s">
        <v>96</v>
      </c>
      <c r="C67" s="1143"/>
      <c r="D67" s="1143"/>
      <c r="E67" s="1144"/>
      <c r="F67" s="569">
        <v>926848000</v>
      </c>
      <c r="G67" s="569"/>
      <c r="H67" s="569"/>
      <c r="I67" s="80"/>
      <c r="J67" s="569"/>
      <c r="K67" s="576"/>
      <c r="L67" s="577"/>
      <c r="M67" s="577"/>
      <c r="N67" s="569"/>
      <c r="O67" s="578"/>
      <c r="P67" s="578"/>
      <c r="Q67" s="579"/>
      <c r="R67" s="579"/>
      <c r="S67" s="632" t="s">
        <v>498</v>
      </c>
      <c r="T67" s="565"/>
      <c r="U67" s="141">
        <v>926848000</v>
      </c>
      <c r="V67" s="98"/>
      <c r="W67" s="98"/>
      <c r="X67" s="98"/>
      <c r="Y67" s="209"/>
      <c r="Z67" s="141">
        <v>1</v>
      </c>
      <c r="AA67" s="98"/>
      <c r="AB67" s="98"/>
      <c r="AC67" s="98"/>
      <c r="AD67" s="209"/>
      <c r="AE67" s="209"/>
    </row>
    <row r="68" spans="1:31" s="122" customFormat="1">
      <c r="A68" s="42"/>
      <c r="B68" s="558"/>
      <c r="C68" s="558"/>
      <c r="D68" s="558"/>
      <c r="E68" s="559"/>
      <c r="F68" s="8"/>
      <c r="G68" s="8"/>
      <c r="H68" s="8"/>
      <c r="I68" s="22"/>
      <c r="J68" s="8"/>
      <c r="K68" s="242"/>
      <c r="L68" s="40"/>
      <c r="M68" s="40"/>
      <c r="N68" s="8"/>
      <c r="O68" s="117"/>
      <c r="P68" s="117"/>
      <c r="Q68" s="118"/>
      <c r="R68" s="118"/>
      <c r="S68" s="240"/>
      <c r="T68" s="97"/>
      <c r="U68" s="119"/>
      <c r="V68" s="98"/>
      <c r="W68" s="99"/>
      <c r="X68" s="120"/>
      <c r="Y68" s="121"/>
      <c r="Z68" s="119"/>
      <c r="AA68" s="98"/>
      <c r="AB68" s="99"/>
      <c r="AC68" s="120"/>
      <c r="AD68" s="121"/>
      <c r="AE68" s="121"/>
    </row>
    <row r="69" spans="1:31" s="566" customFormat="1">
      <c r="A69" s="564" t="s">
        <v>418</v>
      </c>
      <c r="B69" s="567"/>
      <c r="C69" s="574"/>
      <c r="D69" s="574"/>
      <c r="E69" s="575"/>
      <c r="F69" s="569"/>
      <c r="G69" s="569"/>
      <c r="H69" s="569"/>
      <c r="I69" s="80"/>
      <c r="J69" s="569"/>
      <c r="K69" s="576"/>
      <c r="L69" s="577"/>
      <c r="M69" s="577"/>
      <c r="N69" s="569"/>
      <c r="O69" s="578"/>
      <c r="P69" s="578"/>
      <c r="Q69" s="579"/>
      <c r="R69" s="579"/>
      <c r="S69" s="580"/>
      <c r="T69" s="565"/>
      <c r="U69" s="141"/>
      <c r="V69" s="98"/>
      <c r="W69" s="98"/>
      <c r="X69" s="98"/>
      <c r="Y69" s="209"/>
      <c r="Z69" s="141"/>
      <c r="AA69" s="98"/>
      <c r="AB69" s="98"/>
      <c r="AC69" s="98"/>
      <c r="AD69" s="209"/>
      <c r="AE69" s="209"/>
    </row>
    <row r="70" spans="1:31" s="566" customFormat="1">
      <c r="A70" s="564"/>
      <c r="B70" s="567" t="s">
        <v>417</v>
      </c>
      <c r="C70" s="574"/>
      <c r="D70" s="574"/>
      <c r="E70" s="575"/>
      <c r="F70" s="79">
        <v>2528109900</v>
      </c>
      <c r="G70" s="79">
        <v>2528109900</v>
      </c>
      <c r="H70" s="569">
        <v>2521639206</v>
      </c>
      <c r="I70" s="80">
        <f>H70/G70</f>
        <v>0.99744050130099171</v>
      </c>
      <c r="J70" s="569">
        <f>F70-H70</f>
        <v>6470694</v>
      </c>
      <c r="K70" s="576" t="s">
        <v>420</v>
      </c>
      <c r="L70" s="577"/>
      <c r="M70" s="577"/>
      <c r="N70" s="569"/>
      <c r="O70" s="578"/>
      <c r="P70" s="578"/>
      <c r="Q70" s="579"/>
      <c r="R70" s="579"/>
      <c r="S70" s="580"/>
      <c r="T70" s="565"/>
      <c r="U70" s="141"/>
      <c r="V70" s="98"/>
      <c r="W70" s="98"/>
      <c r="X70" s="98"/>
      <c r="Y70" s="101">
        <v>2528109900</v>
      </c>
      <c r="Z70" s="141"/>
      <c r="AA70" s="98"/>
      <c r="AB70" s="98"/>
      <c r="AC70" s="98"/>
      <c r="AD70" s="101">
        <v>1</v>
      </c>
      <c r="AE70" s="209"/>
    </row>
    <row r="71" spans="1:31" s="122" customFormat="1">
      <c r="A71" s="42"/>
      <c r="B71" s="558"/>
      <c r="C71" s="558"/>
      <c r="D71" s="558"/>
      <c r="E71" s="559"/>
      <c r="F71" s="8"/>
      <c r="G71" s="8"/>
      <c r="H71" s="8"/>
      <c r="I71" s="22"/>
      <c r="J71" s="8"/>
      <c r="K71" s="242"/>
      <c r="L71" s="40"/>
      <c r="M71" s="40"/>
      <c r="N71" s="8"/>
      <c r="O71" s="117"/>
      <c r="P71" s="117"/>
      <c r="Q71" s="118"/>
      <c r="R71" s="118"/>
      <c r="S71" s="240"/>
      <c r="T71" s="97"/>
      <c r="U71" s="119"/>
      <c r="V71" s="98"/>
      <c r="W71" s="99"/>
      <c r="X71" s="120"/>
      <c r="Y71" s="121"/>
      <c r="Z71" s="119"/>
      <c r="AA71" s="98"/>
      <c r="AB71" s="99"/>
      <c r="AC71" s="120"/>
      <c r="AD71" s="121"/>
      <c r="AE71" s="121"/>
    </row>
    <row r="72" spans="1:31" s="93" customFormat="1">
      <c r="A72" s="32" t="s">
        <v>0</v>
      </c>
      <c r="B72" s="44"/>
      <c r="C72" s="44"/>
      <c r="D72" s="44"/>
      <c r="E72" s="45"/>
      <c r="F72" s="108"/>
      <c r="G72" s="109"/>
      <c r="H72" s="109"/>
      <c r="I72" s="130"/>
      <c r="J72" s="109"/>
      <c r="K72" s="515"/>
      <c r="L72" s="111"/>
      <c r="M72" s="111"/>
      <c r="N72" s="109"/>
      <c r="O72" s="112"/>
      <c r="P72" s="112"/>
      <c r="Q72" s="113"/>
      <c r="R72" s="113"/>
      <c r="S72" s="239"/>
      <c r="T72" s="97"/>
      <c r="U72" s="114"/>
      <c r="V72" s="98"/>
      <c r="W72" s="99"/>
      <c r="X72" s="115"/>
      <c r="Y72" s="116"/>
      <c r="Z72" s="114"/>
      <c r="AA72" s="98"/>
      <c r="AB72" s="99"/>
      <c r="AC72" s="115"/>
      <c r="AD72" s="116"/>
      <c r="AE72" s="116"/>
    </row>
    <row r="73" spans="1:31" s="122" customFormat="1">
      <c r="A73" s="42" t="s">
        <v>29</v>
      </c>
      <c r="B73" s="20"/>
      <c r="C73" s="20"/>
      <c r="D73" s="20"/>
      <c r="E73" s="21"/>
      <c r="F73" s="8"/>
      <c r="G73" s="8"/>
      <c r="H73" s="8"/>
      <c r="I73" s="22"/>
      <c r="J73" s="8"/>
      <c r="K73" s="242"/>
      <c r="L73" s="40"/>
      <c r="M73" s="40"/>
      <c r="N73" s="8"/>
      <c r="O73" s="117"/>
      <c r="P73" s="117"/>
      <c r="Q73" s="118"/>
      <c r="R73" s="118"/>
      <c r="S73" s="240"/>
      <c r="T73" s="97"/>
      <c r="U73" s="119"/>
      <c r="V73" s="98"/>
      <c r="W73" s="99"/>
      <c r="X73" s="120"/>
      <c r="Y73" s="121"/>
      <c r="Z73" s="119"/>
      <c r="AA73" s="98"/>
      <c r="AB73" s="99"/>
      <c r="AC73" s="120"/>
      <c r="AD73" s="121"/>
      <c r="AE73" s="121"/>
    </row>
    <row r="74" spans="1:31" s="566" customFormat="1">
      <c r="A74" s="564"/>
      <c r="B74" s="581" t="s">
        <v>101</v>
      </c>
      <c r="C74" s="567"/>
      <c r="D74" s="567"/>
      <c r="E74" s="568"/>
      <c r="F74" s="569"/>
      <c r="G74" s="569"/>
      <c r="H74" s="569"/>
      <c r="I74" s="80"/>
      <c r="J74" s="569"/>
      <c r="K74" s="576"/>
      <c r="L74" s="577"/>
      <c r="M74" s="577"/>
      <c r="N74" s="569"/>
      <c r="O74" s="578"/>
      <c r="P74" s="578"/>
      <c r="Q74" s="579"/>
      <c r="R74" s="579"/>
      <c r="S74" s="580"/>
      <c r="T74" s="565"/>
      <c r="U74" s="141"/>
      <c r="V74" s="98"/>
      <c r="W74" s="98"/>
      <c r="X74" s="98"/>
      <c r="Y74" s="209"/>
      <c r="Z74" s="141"/>
      <c r="AA74" s="98"/>
      <c r="AB74" s="98"/>
      <c r="AC74" s="98"/>
      <c r="AD74" s="209"/>
      <c r="AE74" s="209"/>
    </row>
    <row r="75" spans="1:31" s="566" customFormat="1" ht="35.25" customHeight="1">
      <c r="A75" s="564"/>
      <c r="B75" s="1143" t="s">
        <v>95</v>
      </c>
      <c r="C75" s="1143"/>
      <c r="D75" s="1143"/>
      <c r="E75" s="1144"/>
      <c r="F75" s="569">
        <v>275300000</v>
      </c>
      <c r="G75" s="569">
        <v>274737100</v>
      </c>
      <c r="H75" s="569">
        <v>265010900</v>
      </c>
      <c r="I75" s="80">
        <f>H75/G75</f>
        <v>0.96459815583698016</v>
      </c>
      <c r="J75" s="569">
        <f>F75-H75</f>
        <v>10289100</v>
      </c>
      <c r="K75" s="576" t="s">
        <v>424</v>
      </c>
      <c r="L75" s="577" t="s">
        <v>451</v>
      </c>
      <c r="M75" s="582" t="s">
        <v>721</v>
      </c>
      <c r="N75" s="569"/>
      <c r="O75" s="578">
        <v>43167</v>
      </c>
      <c r="P75" s="583">
        <v>43392</v>
      </c>
      <c r="Q75" s="579"/>
      <c r="R75" s="579"/>
      <c r="S75" s="580"/>
      <c r="T75" s="565"/>
      <c r="U75" s="209"/>
      <c r="V75" s="98"/>
      <c r="W75" s="141">
        <v>275300000</v>
      </c>
      <c r="X75" s="98"/>
      <c r="Y75" s="209"/>
      <c r="Z75" s="209"/>
      <c r="AA75" s="98"/>
      <c r="AB75" s="141">
        <v>1</v>
      </c>
      <c r="AC75" s="98"/>
      <c r="AD75" s="209"/>
      <c r="AE75" s="209"/>
    </row>
    <row r="76" spans="1:31" s="566" customFormat="1" ht="35.25" customHeight="1">
      <c r="A76" s="564"/>
      <c r="B76" s="1143" t="s">
        <v>96</v>
      </c>
      <c r="C76" s="1143"/>
      <c r="D76" s="1143"/>
      <c r="E76" s="1144"/>
      <c r="F76" s="569">
        <v>12441500000</v>
      </c>
      <c r="G76" s="569">
        <v>12074540000</v>
      </c>
      <c r="H76" s="569">
        <v>11412000000</v>
      </c>
      <c r="I76" s="80">
        <f>H76/G76</f>
        <v>0.94512917262272522</v>
      </c>
      <c r="J76" s="569">
        <f>F76-H76</f>
        <v>1029500000</v>
      </c>
      <c r="K76" s="576" t="s">
        <v>636</v>
      </c>
      <c r="L76" s="577"/>
      <c r="M76" s="582" t="s">
        <v>722</v>
      </c>
      <c r="N76" s="569"/>
      <c r="O76" s="578">
        <v>43213</v>
      </c>
      <c r="P76" s="583">
        <v>43392</v>
      </c>
      <c r="Q76" s="579"/>
      <c r="R76" s="579"/>
      <c r="S76" s="580"/>
      <c r="T76" s="565">
        <v>1</v>
      </c>
      <c r="U76" s="141">
        <v>12441500000</v>
      </c>
      <c r="V76" s="98"/>
      <c r="W76" s="98"/>
      <c r="X76" s="98"/>
      <c r="Y76" s="209"/>
      <c r="Z76" s="141">
        <v>1</v>
      </c>
      <c r="AA76" s="98"/>
      <c r="AB76" s="98"/>
      <c r="AC76" s="98"/>
      <c r="AD76" s="209"/>
      <c r="AE76" s="209"/>
    </row>
    <row r="77" spans="1:31" s="566" customFormat="1">
      <c r="A77" s="564"/>
      <c r="B77" s="581" t="s">
        <v>102</v>
      </c>
      <c r="C77" s="567"/>
      <c r="D77" s="567"/>
      <c r="E77" s="568"/>
      <c r="F77" s="569"/>
      <c r="G77" s="569"/>
      <c r="H77" s="569"/>
      <c r="I77" s="80"/>
      <c r="J77" s="569"/>
      <c r="K77" s="576"/>
      <c r="L77" s="577"/>
      <c r="M77" s="577"/>
      <c r="N77" s="569"/>
      <c r="O77" s="578"/>
      <c r="P77" s="578"/>
      <c r="Q77" s="579"/>
      <c r="R77" s="579"/>
      <c r="S77" s="580"/>
      <c r="T77" s="565"/>
      <c r="U77" s="141"/>
      <c r="V77" s="98"/>
      <c r="W77" s="98"/>
      <c r="X77" s="98"/>
      <c r="Y77" s="209"/>
      <c r="Z77" s="141"/>
      <c r="AA77" s="98"/>
      <c r="AB77" s="98"/>
      <c r="AC77" s="98"/>
      <c r="AD77" s="209"/>
      <c r="AE77" s="209"/>
    </row>
    <row r="78" spans="1:31" s="566" customFormat="1" ht="45">
      <c r="A78" s="564"/>
      <c r="B78" s="1143" t="s">
        <v>95</v>
      </c>
      <c r="C78" s="1143"/>
      <c r="D78" s="1143"/>
      <c r="E78" s="1144"/>
      <c r="F78" s="569">
        <v>69600000</v>
      </c>
      <c r="G78" s="569">
        <v>68944700</v>
      </c>
      <c r="H78" s="569">
        <v>65203600</v>
      </c>
      <c r="I78" s="80">
        <f>H78/G78</f>
        <v>0.94573767091596594</v>
      </c>
      <c r="J78" s="569">
        <f>F78-H78</f>
        <v>4396400</v>
      </c>
      <c r="K78" s="576" t="s">
        <v>424</v>
      </c>
      <c r="L78" s="577" t="s">
        <v>451</v>
      </c>
      <c r="M78" s="582" t="s">
        <v>723</v>
      </c>
      <c r="N78" s="569"/>
      <c r="O78" s="578">
        <v>43139</v>
      </c>
      <c r="P78" s="583">
        <v>43342</v>
      </c>
      <c r="Q78" s="579"/>
      <c r="R78" s="579"/>
      <c r="S78" s="580"/>
      <c r="T78" s="565"/>
      <c r="U78" s="209"/>
      <c r="V78" s="98"/>
      <c r="W78" s="141">
        <v>69600000</v>
      </c>
      <c r="X78" s="98"/>
      <c r="Y78" s="209"/>
      <c r="Z78" s="209"/>
      <c r="AA78" s="98"/>
      <c r="AB78" s="141">
        <v>1</v>
      </c>
      <c r="AC78" s="98"/>
      <c r="AD78" s="209"/>
      <c r="AE78" s="209"/>
    </row>
    <row r="79" spans="1:31" s="566" customFormat="1" ht="45">
      <c r="A79" s="564"/>
      <c r="B79" s="1143" t="s">
        <v>96</v>
      </c>
      <c r="C79" s="1143"/>
      <c r="D79" s="1143"/>
      <c r="E79" s="1144"/>
      <c r="F79" s="569">
        <v>2000000000</v>
      </c>
      <c r="G79" s="569">
        <v>1987000000</v>
      </c>
      <c r="H79" s="569">
        <v>1866746000</v>
      </c>
      <c r="I79" s="80">
        <f>H79/G79</f>
        <v>0.93947961751384002</v>
      </c>
      <c r="J79" s="569">
        <f>F79-H79</f>
        <v>133254000</v>
      </c>
      <c r="K79" s="576" t="s">
        <v>622</v>
      </c>
      <c r="L79" s="577"/>
      <c r="M79" s="582" t="s">
        <v>730</v>
      </c>
      <c r="N79" s="569"/>
      <c r="O79" s="578">
        <v>43223</v>
      </c>
      <c r="P79" s="578">
        <v>43342</v>
      </c>
      <c r="Q79" s="579"/>
      <c r="R79" s="579"/>
      <c r="S79" s="580"/>
      <c r="T79" s="565">
        <v>1</v>
      </c>
      <c r="U79" s="141">
        <v>2000000000</v>
      </c>
      <c r="V79" s="98"/>
      <c r="W79" s="98"/>
      <c r="X79" s="98"/>
      <c r="Y79" s="209"/>
      <c r="Z79" s="141">
        <v>1</v>
      </c>
      <c r="AA79" s="98"/>
      <c r="AB79" s="98"/>
      <c r="AC79" s="98"/>
      <c r="AD79" s="209"/>
      <c r="AE79" s="209"/>
    </row>
    <row r="80" spans="1:31" s="566" customFormat="1">
      <c r="A80" s="564"/>
      <c r="B80" s="581" t="s">
        <v>338</v>
      </c>
      <c r="C80" s="567"/>
      <c r="D80" s="567"/>
      <c r="E80" s="568"/>
      <c r="F80" s="569"/>
      <c r="G80" s="569"/>
      <c r="H80" s="569"/>
      <c r="I80" s="80"/>
      <c r="J80" s="569"/>
      <c r="K80" s="576"/>
      <c r="L80" s="577"/>
      <c r="M80" s="577"/>
      <c r="N80" s="569"/>
      <c r="O80" s="578"/>
      <c r="P80" s="578"/>
      <c r="Q80" s="579"/>
      <c r="R80" s="579"/>
      <c r="S80" s="580"/>
      <c r="T80" s="565"/>
      <c r="U80" s="141"/>
      <c r="V80" s="98"/>
      <c r="W80" s="98"/>
      <c r="X80" s="98"/>
      <c r="Y80" s="209"/>
      <c r="Z80" s="141"/>
      <c r="AA80" s="98"/>
      <c r="AB80" s="98"/>
      <c r="AC80" s="98"/>
      <c r="AD80" s="209"/>
      <c r="AE80" s="209"/>
    </row>
    <row r="81" spans="1:31" s="566" customFormat="1" ht="30">
      <c r="A81" s="564"/>
      <c r="B81" s="1143" t="s">
        <v>96</v>
      </c>
      <c r="C81" s="1143"/>
      <c r="D81" s="1143"/>
      <c r="E81" s="1144"/>
      <c r="F81" s="569">
        <v>1896000000</v>
      </c>
      <c r="G81" s="569">
        <v>1884768000</v>
      </c>
      <c r="H81" s="584">
        <v>1750000000</v>
      </c>
      <c r="I81" s="80">
        <f>H81/G81</f>
        <v>0.92849623932494607</v>
      </c>
      <c r="J81" s="569">
        <f>F81-H81</f>
        <v>146000000</v>
      </c>
      <c r="K81" s="585" t="s">
        <v>724</v>
      </c>
      <c r="L81" s="582" t="s">
        <v>725</v>
      </c>
      <c r="M81" s="577"/>
      <c r="N81" s="569"/>
      <c r="O81" s="578"/>
      <c r="P81" s="578"/>
      <c r="Q81" s="579"/>
      <c r="R81" s="579"/>
      <c r="S81" s="580"/>
      <c r="T81" s="565">
        <v>1</v>
      </c>
      <c r="U81" s="141">
        <v>1896000000</v>
      </c>
      <c r="V81" s="98"/>
      <c r="W81" s="98"/>
      <c r="X81" s="98"/>
      <c r="Y81" s="209"/>
      <c r="Z81" s="141">
        <v>1</v>
      </c>
      <c r="AA81" s="98"/>
      <c r="AB81" s="98"/>
      <c r="AC81" s="98"/>
      <c r="AD81" s="209"/>
      <c r="AE81" s="209"/>
    </row>
    <row r="82" spans="1:31" s="566" customFormat="1">
      <c r="A82" s="564"/>
      <c r="B82" s="581" t="s">
        <v>339</v>
      </c>
      <c r="C82" s="567"/>
      <c r="D82" s="567"/>
      <c r="E82" s="568"/>
      <c r="F82" s="569"/>
      <c r="G82" s="569"/>
      <c r="H82" s="569"/>
      <c r="I82" s="80"/>
      <c r="J82" s="569"/>
      <c r="K82" s="576"/>
      <c r="L82" s="577"/>
      <c r="M82" s="577"/>
      <c r="N82" s="569"/>
      <c r="O82" s="578"/>
      <c r="P82" s="578"/>
      <c r="Q82" s="579"/>
      <c r="R82" s="579"/>
      <c r="S82" s="580"/>
      <c r="T82" s="565"/>
      <c r="U82" s="141"/>
      <c r="V82" s="98"/>
      <c r="W82" s="98"/>
      <c r="X82" s="98"/>
      <c r="Y82" s="209"/>
      <c r="Z82" s="141"/>
      <c r="AA82" s="98"/>
      <c r="AB82" s="98"/>
      <c r="AC82" s="98"/>
      <c r="AD82" s="209"/>
      <c r="AE82" s="209"/>
    </row>
    <row r="83" spans="1:31" s="566" customFormat="1" ht="30">
      <c r="A83" s="564"/>
      <c r="B83" s="1143" t="s">
        <v>96</v>
      </c>
      <c r="C83" s="1143"/>
      <c r="D83" s="1143"/>
      <c r="E83" s="1144"/>
      <c r="F83" s="569">
        <v>1200000000</v>
      </c>
      <c r="G83" s="569">
        <v>1185685000</v>
      </c>
      <c r="H83" s="584">
        <v>1137247000</v>
      </c>
      <c r="I83" s="80">
        <f>H83/G83</f>
        <v>0.95914766569535759</v>
      </c>
      <c r="J83" s="569">
        <f>F83-H83</f>
        <v>62753000</v>
      </c>
      <c r="K83" s="585" t="s">
        <v>726</v>
      </c>
      <c r="L83" s="582" t="s">
        <v>727</v>
      </c>
      <c r="M83" s="577"/>
      <c r="N83" s="569"/>
      <c r="O83" s="578"/>
      <c r="P83" s="578"/>
      <c r="Q83" s="579"/>
      <c r="R83" s="579"/>
      <c r="S83" s="580"/>
      <c r="T83" s="565">
        <v>1</v>
      </c>
      <c r="U83" s="141">
        <v>1200000000</v>
      </c>
      <c r="V83" s="98"/>
      <c r="W83" s="98"/>
      <c r="X83" s="98"/>
      <c r="Y83" s="209"/>
      <c r="Z83" s="141">
        <v>1</v>
      </c>
      <c r="AA83" s="98"/>
      <c r="AB83" s="98"/>
      <c r="AC83" s="98"/>
      <c r="AD83" s="209"/>
      <c r="AE83" s="209"/>
    </row>
    <row r="84" spans="1:31" s="566" customFormat="1">
      <c r="A84" s="564"/>
      <c r="B84" s="1143"/>
      <c r="C84" s="1143"/>
      <c r="D84" s="1143"/>
      <c r="E84" s="1144"/>
      <c r="F84" s="569"/>
      <c r="G84" s="569"/>
      <c r="H84" s="569"/>
      <c r="I84" s="80"/>
      <c r="J84" s="569"/>
      <c r="K84" s="576"/>
      <c r="L84" s="577"/>
      <c r="M84" s="577"/>
      <c r="N84" s="569"/>
      <c r="O84" s="578"/>
      <c r="P84" s="578"/>
      <c r="Q84" s="579"/>
      <c r="R84" s="579"/>
      <c r="S84" s="580"/>
      <c r="T84" s="565"/>
      <c r="U84" s="141"/>
      <c r="V84" s="98"/>
      <c r="W84" s="98"/>
      <c r="X84" s="98"/>
      <c r="Y84" s="209"/>
      <c r="Z84" s="141"/>
      <c r="AA84" s="98"/>
      <c r="AB84" s="98"/>
      <c r="AC84" s="98"/>
      <c r="AD84" s="209"/>
      <c r="AE84" s="209"/>
    </row>
    <row r="85" spans="1:31" s="122" customFormat="1">
      <c r="A85" s="42" t="s">
        <v>31</v>
      </c>
      <c r="B85" s="20"/>
      <c r="C85" s="20"/>
      <c r="D85" s="20"/>
      <c r="E85" s="21"/>
      <c r="F85" s="8"/>
      <c r="G85" s="8"/>
      <c r="H85" s="8"/>
      <c r="I85" s="22"/>
      <c r="J85" s="8"/>
      <c r="K85" s="242"/>
      <c r="L85" s="40"/>
      <c r="M85" s="40"/>
      <c r="N85" s="8"/>
      <c r="O85" s="117"/>
      <c r="P85" s="117"/>
      <c r="Q85" s="118"/>
      <c r="R85" s="118"/>
      <c r="S85" s="240"/>
      <c r="T85" s="97"/>
      <c r="U85" s="119"/>
      <c r="V85" s="98"/>
      <c r="W85" s="99"/>
      <c r="X85" s="120"/>
      <c r="Y85" s="121"/>
      <c r="Z85" s="119"/>
      <c r="AA85" s="98"/>
      <c r="AB85" s="99"/>
      <c r="AC85" s="120"/>
      <c r="AD85" s="121"/>
      <c r="AE85" s="121"/>
    </row>
    <row r="86" spans="1:31" s="122" customFormat="1">
      <c r="A86" s="46"/>
      <c r="B86" s="47" t="s">
        <v>32</v>
      </c>
      <c r="C86" s="47"/>
      <c r="D86" s="47"/>
      <c r="E86" s="48"/>
      <c r="F86" s="124"/>
      <c r="G86" s="124"/>
      <c r="H86" s="124"/>
      <c r="I86" s="125"/>
      <c r="J86" s="124"/>
      <c r="K86" s="516"/>
      <c r="L86" s="126"/>
      <c r="M86" s="126"/>
      <c r="N86" s="124"/>
      <c r="O86" s="127"/>
      <c r="P86" s="127"/>
      <c r="Q86" s="128"/>
      <c r="R86" s="128"/>
      <c r="S86" s="241"/>
      <c r="T86" s="97"/>
      <c r="U86" s="129"/>
      <c r="V86" s="98"/>
      <c r="W86" s="99"/>
      <c r="X86" s="120"/>
      <c r="Y86" s="121"/>
      <c r="Z86" s="129"/>
      <c r="AA86" s="98"/>
      <c r="AB86" s="99"/>
      <c r="AC86" s="120"/>
      <c r="AD86" s="121"/>
      <c r="AE86" s="121"/>
    </row>
    <row r="87" spans="1:31" s="566" customFormat="1" ht="31.5" customHeight="1">
      <c r="A87" s="564"/>
      <c r="B87" s="1143" t="s">
        <v>95</v>
      </c>
      <c r="C87" s="1143"/>
      <c r="D87" s="1143"/>
      <c r="E87" s="1144"/>
      <c r="F87" s="79">
        <v>142500000</v>
      </c>
      <c r="G87" s="79">
        <v>140915500</v>
      </c>
      <c r="H87" s="79">
        <v>140607500</v>
      </c>
      <c r="I87" s="80">
        <f t="shared" ref="I87:I88" si="2">H87/G87</f>
        <v>0.99781429296280399</v>
      </c>
      <c r="J87" s="569">
        <f>F87-H87</f>
        <v>1892500</v>
      </c>
      <c r="K87" s="514" t="s">
        <v>446</v>
      </c>
      <c r="L87" s="81" t="s">
        <v>447</v>
      </c>
      <c r="M87" s="582" t="s">
        <v>733</v>
      </c>
      <c r="N87" s="79"/>
      <c r="O87" s="82">
        <v>43180</v>
      </c>
      <c r="P87" s="82">
        <v>43330</v>
      </c>
      <c r="Q87" s="83"/>
      <c r="R87" s="83"/>
      <c r="S87" s="570"/>
      <c r="T87" s="565"/>
      <c r="U87" s="209"/>
      <c r="V87" s="98"/>
      <c r="W87" s="101">
        <v>142500000</v>
      </c>
      <c r="X87" s="98"/>
      <c r="Y87" s="209"/>
      <c r="Z87" s="209"/>
      <c r="AA87" s="98"/>
      <c r="AB87" s="101">
        <v>1</v>
      </c>
      <c r="AC87" s="98"/>
      <c r="AD87" s="209"/>
      <c r="AE87" s="209"/>
    </row>
    <row r="88" spans="1:31" s="566" customFormat="1" ht="45">
      <c r="A88" s="564"/>
      <c r="B88" s="1143" t="s">
        <v>96</v>
      </c>
      <c r="C88" s="1143"/>
      <c r="D88" s="1143"/>
      <c r="E88" s="1144"/>
      <c r="F88" s="79">
        <v>5289350000</v>
      </c>
      <c r="G88" s="79">
        <v>5275416000</v>
      </c>
      <c r="H88" s="79">
        <v>5077000000</v>
      </c>
      <c r="I88" s="80">
        <f t="shared" si="2"/>
        <v>0.962388558551591</v>
      </c>
      <c r="J88" s="569">
        <f>F88-H88</f>
        <v>212350000</v>
      </c>
      <c r="K88" s="571" t="s">
        <v>735</v>
      </c>
      <c r="L88" s="81" t="s">
        <v>474</v>
      </c>
      <c r="M88" s="582" t="s">
        <v>734</v>
      </c>
      <c r="N88" s="79"/>
      <c r="O88" s="82">
        <v>43180</v>
      </c>
      <c r="P88" s="82">
        <v>43330</v>
      </c>
      <c r="Q88" s="83">
        <v>16.489999999999998</v>
      </c>
      <c r="R88" s="83">
        <v>89.09</v>
      </c>
      <c r="S88" s="570"/>
      <c r="T88" s="565">
        <v>1</v>
      </c>
      <c r="U88" s="101">
        <v>5289350000</v>
      </c>
      <c r="V88" s="98"/>
      <c r="W88" s="98"/>
      <c r="X88" s="98"/>
      <c r="Y88" s="209"/>
      <c r="Z88" s="101">
        <v>1</v>
      </c>
      <c r="AA88" s="98"/>
      <c r="AB88" s="98"/>
      <c r="AC88" s="98"/>
      <c r="AD88" s="209"/>
      <c r="AE88" s="209"/>
    </row>
    <row r="89" spans="1:31" s="566" customFormat="1">
      <c r="A89" s="564"/>
      <c r="B89" s="567" t="s">
        <v>104</v>
      </c>
      <c r="C89" s="567"/>
      <c r="D89" s="567"/>
      <c r="E89" s="568"/>
      <c r="F89" s="79"/>
      <c r="G89" s="79"/>
      <c r="H89" s="79"/>
      <c r="I89" s="80"/>
      <c r="J89" s="79"/>
      <c r="K89" s="514"/>
      <c r="L89" s="81"/>
      <c r="M89" s="81"/>
      <c r="N89" s="79"/>
      <c r="O89" s="82"/>
      <c r="P89" s="82"/>
      <c r="Q89" s="83"/>
      <c r="R89" s="83"/>
      <c r="S89" s="570"/>
      <c r="T89" s="565"/>
      <c r="U89" s="101"/>
      <c r="V89" s="98"/>
      <c r="W89" s="98"/>
      <c r="X89" s="98"/>
      <c r="Y89" s="209"/>
      <c r="Z89" s="101"/>
      <c r="AA89" s="98"/>
      <c r="AB89" s="98"/>
      <c r="AC89" s="98"/>
      <c r="AD89" s="209"/>
      <c r="AE89" s="209"/>
    </row>
    <row r="90" spans="1:31" s="566" customFormat="1" ht="75">
      <c r="A90" s="564"/>
      <c r="B90" s="1143" t="s">
        <v>95</v>
      </c>
      <c r="C90" s="1143"/>
      <c r="D90" s="1143"/>
      <c r="E90" s="1144"/>
      <c r="F90" s="79">
        <v>136500000</v>
      </c>
      <c r="G90" s="79">
        <v>135745500</v>
      </c>
      <c r="H90" s="79">
        <v>129387500</v>
      </c>
      <c r="I90" s="80">
        <f t="shared" ref="I90:I91" si="3">H90/G90</f>
        <v>0.95316235160649898</v>
      </c>
      <c r="J90" s="569">
        <f>F90-H90</f>
        <v>7112500</v>
      </c>
      <c r="K90" s="514" t="s">
        <v>423</v>
      </c>
      <c r="L90" s="81" t="s">
        <v>449</v>
      </c>
      <c r="M90" s="582" t="s">
        <v>736</v>
      </c>
      <c r="N90" s="79"/>
      <c r="O90" s="82">
        <v>43139</v>
      </c>
      <c r="P90" s="82">
        <v>43330</v>
      </c>
      <c r="Q90" s="83"/>
      <c r="R90" s="83"/>
      <c r="S90" s="570"/>
      <c r="T90" s="565"/>
      <c r="U90" s="209"/>
      <c r="V90" s="98"/>
      <c r="W90" s="101">
        <v>136500000</v>
      </c>
      <c r="X90" s="98"/>
      <c r="Y90" s="209"/>
      <c r="Z90" s="209"/>
      <c r="AA90" s="98"/>
      <c r="AB90" s="101">
        <v>1</v>
      </c>
      <c r="AC90" s="98"/>
      <c r="AD90" s="209"/>
      <c r="AE90" s="209"/>
    </row>
    <row r="91" spans="1:31" s="566" customFormat="1" ht="45">
      <c r="A91" s="564"/>
      <c r="B91" s="1143" t="s">
        <v>96</v>
      </c>
      <c r="C91" s="1143"/>
      <c r="D91" s="1143"/>
      <c r="E91" s="1144"/>
      <c r="F91" s="79">
        <v>5502300000</v>
      </c>
      <c r="G91" s="79">
        <v>5486070000</v>
      </c>
      <c r="H91" s="79">
        <v>5109109000</v>
      </c>
      <c r="I91" s="80">
        <f t="shared" si="3"/>
        <v>0.93128760661092547</v>
      </c>
      <c r="J91" s="569">
        <f>F91-H91</f>
        <v>393191000</v>
      </c>
      <c r="K91" s="514" t="s">
        <v>472</v>
      </c>
      <c r="L91" s="81" t="s">
        <v>473</v>
      </c>
      <c r="M91" s="582" t="s">
        <v>737</v>
      </c>
      <c r="N91" s="79"/>
      <c r="O91" s="82">
        <v>43180</v>
      </c>
      <c r="P91" s="82">
        <v>43330</v>
      </c>
      <c r="Q91" s="83">
        <v>8.16</v>
      </c>
      <c r="R91" s="83">
        <v>10.18</v>
      </c>
      <c r="S91" s="570"/>
      <c r="T91" s="565">
        <v>1</v>
      </c>
      <c r="U91" s="101">
        <v>5502300000</v>
      </c>
      <c r="V91" s="98"/>
      <c r="W91" s="98"/>
      <c r="X91" s="98"/>
      <c r="Y91" s="209"/>
      <c r="Z91" s="101">
        <v>1</v>
      </c>
      <c r="AA91" s="98"/>
      <c r="AB91" s="98"/>
      <c r="AC91" s="98"/>
      <c r="AD91" s="209"/>
      <c r="AE91" s="209"/>
    </row>
    <row r="92" spans="1:31" s="566" customFormat="1">
      <c r="A92" s="564"/>
      <c r="B92" s="567" t="s">
        <v>105</v>
      </c>
      <c r="C92" s="567"/>
      <c r="D92" s="567"/>
      <c r="E92" s="568"/>
      <c r="F92" s="79"/>
      <c r="G92" s="79"/>
      <c r="H92" s="79"/>
      <c r="I92" s="80"/>
      <c r="J92" s="79"/>
      <c r="K92" s="514"/>
      <c r="L92" s="81"/>
      <c r="M92" s="81"/>
      <c r="N92" s="79"/>
      <c r="O92" s="82"/>
      <c r="P92" s="82"/>
      <c r="Q92" s="83"/>
      <c r="R92" s="83"/>
      <c r="S92" s="570"/>
      <c r="T92" s="565"/>
      <c r="U92" s="101"/>
      <c r="V92" s="98"/>
      <c r="W92" s="98"/>
      <c r="X92" s="98"/>
      <c r="Y92" s="209"/>
      <c r="Z92" s="101"/>
      <c r="AA92" s="98"/>
      <c r="AB92" s="98"/>
      <c r="AC92" s="98"/>
      <c r="AD92" s="209"/>
      <c r="AE92" s="209"/>
    </row>
    <row r="93" spans="1:31" s="566" customFormat="1" ht="45">
      <c r="A93" s="564"/>
      <c r="B93" s="1143" t="s">
        <v>95</v>
      </c>
      <c r="C93" s="1143"/>
      <c r="D93" s="1143"/>
      <c r="E93" s="1144"/>
      <c r="F93" s="569">
        <v>69600000</v>
      </c>
      <c r="G93" s="569">
        <v>68944700</v>
      </c>
      <c r="H93" s="569">
        <v>67694000</v>
      </c>
      <c r="I93" s="80">
        <f>H93/G93</f>
        <v>0.981859374252118</v>
      </c>
      <c r="J93" s="569">
        <f>F93-H93</f>
        <v>1906000</v>
      </c>
      <c r="K93" s="576" t="s">
        <v>421</v>
      </c>
      <c r="L93" s="577" t="s">
        <v>450</v>
      </c>
      <c r="M93" s="582" t="s">
        <v>738</v>
      </c>
      <c r="N93" s="569"/>
      <c r="O93" s="578">
        <v>43139</v>
      </c>
      <c r="P93" s="578"/>
      <c r="Q93" s="579"/>
      <c r="R93" s="579"/>
      <c r="S93" s="580"/>
      <c r="T93" s="565"/>
      <c r="U93" s="209"/>
      <c r="V93" s="98"/>
      <c r="W93" s="141">
        <v>69600000</v>
      </c>
      <c r="X93" s="98"/>
      <c r="Y93" s="209"/>
      <c r="Z93" s="209"/>
      <c r="AA93" s="98"/>
      <c r="AB93" s="141">
        <v>1</v>
      </c>
      <c r="AC93" s="98"/>
      <c r="AD93" s="209"/>
      <c r="AE93" s="209"/>
    </row>
    <row r="94" spans="1:31" s="566" customFormat="1" ht="75">
      <c r="A94" s="564"/>
      <c r="B94" s="1143" t="s">
        <v>96</v>
      </c>
      <c r="C94" s="1143"/>
      <c r="D94" s="1143"/>
      <c r="E94" s="1144"/>
      <c r="F94" s="569">
        <v>1921200000</v>
      </c>
      <c r="G94" s="569">
        <v>1887126000</v>
      </c>
      <c r="H94" s="569">
        <v>1717780000</v>
      </c>
      <c r="I94" s="80">
        <f>H94/G94</f>
        <v>0.91026248379811414</v>
      </c>
      <c r="J94" s="569">
        <f>F94-H94</f>
        <v>203420000</v>
      </c>
      <c r="K94" s="585" t="s">
        <v>739</v>
      </c>
      <c r="L94" s="582" t="s">
        <v>740</v>
      </c>
      <c r="M94" s="577"/>
      <c r="N94" s="569"/>
      <c r="O94" s="578"/>
      <c r="P94" s="578"/>
      <c r="Q94" s="579"/>
      <c r="R94" s="579"/>
      <c r="S94" s="580"/>
      <c r="T94" s="565">
        <v>1</v>
      </c>
      <c r="U94" s="141">
        <v>1921200000</v>
      </c>
      <c r="V94" s="98"/>
      <c r="W94" s="98"/>
      <c r="X94" s="98"/>
      <c r="Y94" s="209"/>
      <c r="Z94" s="141">
        <v>1</v>
      </c>
      <c r="AA94" s="98"/>
      <c r="AB94" s="98"/>
      <c r="AC94" s="98"/>
      <c r="AD94" s="209"/>
      <c r="AE94" s="209"/>
    </row>
    <row r="95" spans="1:31" s="566" customFormat="1">
      <c r="A95" s="564"/>
      <c r="B95" s="567" t="s">
        <v>106</v>
      </c>
      <c r="C95" s="567"/>
      <c r="D95" s="567"/>
      <c r="E95" s="568"/>
      <c r="F95" s="569"/>
      <c r="G95" s="569"/>
      <c r="H95" s="569"/>
      <c r="I95" s="80"/>
      <c r="J95" s="569"/>
      <c r="K95" s="576"/>
      <c r="L95" s="577"/>
      <c r="M95" s="577"/>
      <c r="N95" s="569"/>
      <c r="O95" s="578"/>
      <c r="P95" s="578"/>
      <c r="Q95" s="579"/>
      <c r="R95" s="579"/>
      <c r="S95" s="580"/>
      <c r="T95" s="565"/>
      <c r="U95" s="141"/>
      <c r="V95" s="98"/>
      <c r="W95" s="98"/>
      <c r="X95" s="98"/>
      <c r="Y95" s="209"/>
      <c r="Z95" s="141"/>
      <c r="AA95" s="98"/>
      <c r="AB95" s="98"/>
      <c r="AC95" s="98"/>
      <c r="AD95" s="209"/>
      <c r="AE95" s="209"/>
    </row>
    <row r="96" spans="1:31" s="566" customFormat="1" ht="45">
      <c r="A96" s="564"/>
      <c r="B96" s="1143" t="s">
        <v>95</v>
      </c>
      <c r="C96" s="1143"/>
      <c r="D96" s="1143"/>
      <c r="E96" s="1144"/>
      <c r="F96" s="569">
        <v>69600000</v>
      </c>
      <c r="G96" s="569">
        <v>68944700</v>
      </c>
      <c r="H96" s="569">
        <v>67694000</v>
      </c>
      <c r="I96" s="80">
        <f>H96/G96</f>
        <v>0.981859374252118</v>
      </c>
      <c r="J96" s="569">
        <f>F96-H96</f>
        <v>1906000</v>
      </c>
      <c r="K96" s="576" t="s">
        <v>421</v>
      </c>
      <c r="L96" s="577" t="s">
        <v>448</v>
      </c>
      <c r="M96" s="582" t="s">
        <v>741</v>
      </c>
      <c r="N96" s="569"/>
      <c r="O96" s="578">
        <v>43139</v>
      </c>
      <c r="P96" s="578">
        <v>43328</v>
      </c>
      <c r="Q96" s="579"/>
      <c r="R96" s="579"/>
      <c r="S96" s="580"/>
      <c r="T96" s="565"/>
      <c r="U96" s="209"/>
      <c r="V96" s="98"/>
      <c r="W96" s="141">
        <v>69600000</v>
      </c>
      <c r="X96" s="98"/>
      <c r="Y96" s="209"/>
      <c r="Z96" s="209"/>
      <c r="AA96" s="98"/>
      <c r="AB96" s="141">
        <v>1</v>
      </c>
      <c r="AC96" s="98"/>
      <c r="AD96" s="209"/>
      <c r="AE96" s="209"/>
    </row>
    <row r="97" spans="1:41" s="566" customFormat="1" ht="75">
      <c r="A97" s="564"/>
      <c r="B97" s="1143" t="s">
        <v>96</v>
      </c>
      <c r="C97" s="1143"/>
      <c r="D97" s="1143"/>
      <c r="E97" s="1144"/>
      <c r="F97" s="569">
        <v>2000000000</v>
      </c>
      <c r="G97" s="569">
        <v>1943300000</v>
      </c>
      <c r="H97" s="569">
        <v>1887397000</v>
      </c>
      <c r="I97" s="80">
        <f>H97/G97</f>
        <v>0.97123295425307465</v>
      </c>
      <c r="J97" s="569">
        <f>F97-H97</f>
        <v>112603000</v>
      </c>
      <c r="K97" s="576" t="s">
        <v>639</v>
      </c>
      <c r="L97" s="582" t="s">
        <v>742</v>
      </c>
      <c r="M97" s="582" t="s">
        <v>738</v>
      </c>
      <c r="N97" s="569"/>
      <c r="O97" s="578">
        <v>43209</v>
      </c>
      <c r="P97" s="578">
        <v>43328</v>
      </c>
      <c r="Q97" s="579"/>
      <c r="R97" s="579"/>
      <c r="S97" s="580"/>
      <c r="T97" s="565">
        <v>1</v>
      </c>
      <c r="U97" s="141">
        <v>2000000000</v>
      </c>
      <c r="V97" s="98"/>
      <c r="W97" s="98"/>
      <c r="X97" s="98"/>
      <c r="Y97" s="209"/>
      <c r="Z97" s="141">
        <v>1</v>
      </c>
      <c r="AA97" s="98"/>
      <c r="AB97" s="98"/>
      <c r="AC97" s="98"/>
      <c r="AD97" s="209"/>
      <c r="AE97" s="209"/>
    </row>
    <row r="98" spans="1:41" s="100" customFormat="1">
      <c r="A98" s="35"/>
      <c r="B98" s="19" t="s">
        <v>660</v>
      </c>
      <c r="C98" s="19"/>
      <c r="D98" s="19"/>
      <c r="E98" s="43"/>
      <c r="F98" s="131"/>
      <c r="G98" s="131"/>
      <c r="H98" s="131"/>
      <c r="I98" s="73"/>
      <c r="J98" s="131"/>
      <c r="K98" s="244"/>
      <c r="L98" s="132"/>
      <c r="M98" s="132"/>
      <c r="N98" s="131"/>
      <c r="O98" s="133"/>
      <c r="P98" s="133"/>
      <c r="Q98" s="134"/>
      <c r="R98" s="134"/>
      <c r="S98" s="243"/>
      <c r="T98" s="97"/>
      <c r="U98" s="136"/>
      <c r="V98" s="98"/>
      <c r="W98" s="99"/>
      <c r="X98" s="23"/>
      <c r="Y98" s="16"/>
      <c r="Z98" s="136"/>
      <c r="AA98" s="98"/>
      <c r="AB98" s="99"/>
      <c r="AC98" s="23"/>
      <c r="AD98" s="16"/>
      <c r="AE98" s="16"/>
    </row>
    <row r="99" spans="1:41" s="100" customFormat="1">
      <c r="A99" s="35"/>
      <c r="B99" s="1049" t="s">
        <v>661</v>
      </c>
      <c r="C99" s="1049"/>
      <c r="D99" s="1049"/>
      <c r="E99" s="1050"/>
      <c r="F99" s="131">
        <v>1626300000</v>
      </c>
      <c r="G99" s="131"/>
      <c r="H99" s="131"/>
      <c r="I99" s="73"/>
      <c r="J99" s="131"/>
      <c r="K99" s="244"/>
      <c r="L99" s="132"/>
      <c r="M99" s="132"/>
      <c r="N99" s="131"/>
      <c r="O99" s="133"/>
      <c r="P99" s="133"/>
      <c r="Q99" s="134"/>
      <c r="R99" s="134"/>
      <c r="S99" s="267" t="s">
        <v>586</v>
      </c>
      <c r="T99" s="97"/>
      <c r="U99" s="136">
        <v>1626300000</v>
      </c>
      <c r="V99" s="98"/>
      <c r="W99" s="99"/>
      <c r="X99" s="23"/>
      <c r="Y99" s="16"/>
      <c r="Z99" s="136">
        <v>1</v>
      </c>
      <c r="AA99" s="98"/>
      <c r="AB99" s="99"/>
      <c r="AC99" s="23"/>
      <c r="AD99" s="16"/>
      <c r="AE99" s="16"/>
    </row>
    <row r="100" spans="1:41" s="137" customFormat="1">
      <c r="A100" s="35"/>
      <c r="B100" s="1049"/>
      <c r="C100" s="1049"/>
      <c r="D100" s="1049"/>
      <c r="E100" s="1050"/>
      <c r="F100" s="131"/>
      <c r="G100" s="131"/>
      <c r="H100" s="131"/>
      <c r="I100" s="73"/>
      <c r="J100" s="131"/>
      <c r="K100" s="244"/>
      <c r="L100" s="132"/>
      <c r="M100" s="132"/>
      <c r="N100" s="131"/>
      <c r="O100" s="133"/>
      <c r="P100" s="133"/>
      <c r="Q100" s="134"/>
      <c r="R100" s="134"/>
      <c r="S100" s="243"/>
      <c r="T100" s="97"/>
      <c r="U100" s="136"/>
      <c r="V100" s="98"/>
      <c r="W100" s="99"/>
      <c r="X100" s="23"/>
      <c r="Y100" s="16"/>
      <c r="Z100" s="136"/>
      <c r="AA100" s="98"/>
      <c r="AB100" s="99"/>
      <c r="AC100" s="23"/>
      <c r="AD100" s="16"/>
      <c r="AE100" s="16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</row>
    <row r="101" spans="1:41" s="137" customFormat="1" ht="32.25" customHeight="1">
      <c r="A101" s="1159" t="s">
        <v>107</v>
      </c>
      <c r="B101" s="1024"/>
      <c r="C101" s="1024"/>
      <c r="D101" s="1024"/>
      <c r="E101" s="1024"/>
      <c r="F101" s="131"/>
      <c r="G101" s="131"/>
      <c r="H101" s="131"/>
      <c r="I101" s="73"/>
      <c r="J101" s="131"/>
      <c r="K101" s="244"/>
      <c r="L101" s="132"/>
      <c r="M101" s="132"/>
      <c r="N101" s="131"/>
      <c r="O101" s="133"/>
      <c r="P101" s="133"/>
      <c r="Q101" s="134"/>
      <c r="R101" s="134"/>
      <c r="S101" s="243"/>
      <c r="T101" s="97"/>
      <c r="U101" s="136"/>
      <c r="V101" s="98"/>
      <c r="W101" s="99"/>
      <c r="X101" s="23"/>
      <c r="Y101" s="16"/>
      <c r="Z101" s="136"/>
      <c r="AA101" s="98"/>
      <c r="AB101" s="99"/>
      <c r="AC101" s="23"/>
      <c r="AD101" s="16"/>
      <c r="AE101" s="16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</row>
    <row r="102" spans="1:41" s="94" customFormat="1" ht="30" customHeight="1">
      <c r="A102" s="564"/>
      <c r="B102" s="1141" t="s">
        <v>108</v>
      </c>
      <c r="C102" s="1141"/>
      <c r="D102" s="1141"/>
      <c r="E102" s="1141"/>
      <c r="F102" s="586"/>
      <c r="G102" s="569"/>
      <c r="H102" s="569"/>
      <c r="I102" s="80"/>
      <c r="J102" s="569"/>
      <c r="K102" s="576"/>
      <c r="L102" s="577"/>
      <c r="M102" s="577"/>
      <c r="N102" s="569"/>
      <c r="O102" s="578"/>
      <c r="P102" s="578"/>
      <c r="Q102" s="579"/>
      <c r="R102" s="579"/>
      <c r="S102" s="580"/>
      <c r="T102" s="565"/>
      <c r="U102" s="587"/>
      <c r="V102" s="98"/>
      <c r="W102" s="98"/>
      <c r="X102" s="98"/>
      <c r="Y102" s="209"/>
      <c r="Z102" s="587"/>
      <c r="AA102" s="98"/>
      <c r="AB102" s="98"/>
      <c r="AC102" s="98"/>
      <c r="AD102" s="209"/>
      <c r="AE102" s="209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 s="94" customFormat="1" ht="35.25" customHeight="1">
      <c r="A103" s="564"/>
      <c r="B103" s="1143" t="s">
        <v>95</v>
      </c>
      <c r="C103" s="1143"/>
      <c r="D103" s="1143"/>
      <c r="E103" s="1144"/>
      <c r="F103" s="588">
        <v>94500000</v>
      </c>
      <c r="G103" s="588">
        <v>94059900</v>
      </c>
      <c r="H103" s="588">
        <v>86779000</v>
      </c>
      <c r="I103" s="589">
        <f>H103/G103</f>
        <v>0.92259294343285503</v>
      </c>
      <c r="J103" s="588">
        <f>F103-H103</f>
        <v>7721000</v>
      </c>
      <c r="K103" s="576" t="s">
        <v>452</v>
      </c>
      <c r="L103" s="577" t="s">
        <v>453</v>
      </c>
      <c r="M103" s="582" t="s">
        <v>731</v>
      </c>
      <c r="N103" s="569"/>
      <c r="O103" s="578">
        <v>43143</v>
      </c>
      <c r="P103" s="578">
        <v>43307</v>
      </c>
      <c r="Q103" s="579"/>
      <c r="R103" s="579"/>
      <c r="S103" s="580"/>
      <c r="T103" s="565"/>
      <c r="U103" s="98"/>
      <c r="V103" s="98"/>
      <c r="W103" s="141">
        <v>94500000</v>
      </c>
      <c r="X103" s="98"/>
      <c r="Y103" s="209"/>
      <c r="Z103" s="98"/>
      <c r="AA103" s="98"/>
      <c r="AB103" s="141">
        <v>1</v>
      </c>
      <c r="AC103" s="98"/>
      <c r="AD103" s="209"/>
      <c r="AE103" s="209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 s="94" customFormat="1" ht="35.25" customHeight="1">
      <c r="A104" s="564"/>
      <c r="B104" s="1143" t="s">
        <v>96</v>
      </c>
      <c r="C104" s="1143"/>
      <c r="D104" s="1143"/>
      <c r="E104" s="1144"/>
      <c r="F104" s="588">
        <v>2839870000</v>
      </c>
      <c r="G104" s="588">
        <v>2826794000</v>
      </c>
      <c r="H104" s="588">
        <v>2700000000</v>
      </c>
      <c r="I104" s="589">
        <f>H104/G104</f>
        <v>0.95514565263687412</v>
      </c>
      <c r="J104" s="588">
        <f>F104-H104</f>
        <v>139870000</v>
      </c>
      <c r="K104" s="576" t="s">
        <v>504</v>
      </c>
      <c r="L104" s="577" t="s">
        <v>505</v>
      </c>
      <c r="M104" s="582" t="s">
        <v>732</v>
      </c>
      <c r="N104" s="569"/>
      <c r="O104" s="578">
        <v>43187</v>
      </c>
      <c r="P104" s="578">
        <v>43307</v>
      </c>
      <c r="Q104" s="579">
        <v>3.05</v>
      </c>
      <c r="R104" s="579">
        <v>7.23</v>
      </c>
      <c r="S104" s="580"/>
      <c r="T104" s="565">
        <v>1</v>
      </c>
      <c r="U104" s="141">
        <v>2839870000</v>
      </c>
      <c r="V104" s="98"/>
      <c r="W104" s="98"/>
      <c r="X104" s="98"/>
      <c r="Y104" s="209"/>
      <c r="Z104" s="141">
        <v>1</v>
      </c>
      <c r="AA104" s="98"/>
      <c r="AB104" s="98"/>
      <c r="AC104" s="98"/>
      <c r="AD104" s="209"/>
      <c r="AE104" s="209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 s="94" customFormat="1">
      <c r="A105" s="564"/>
      <c r="B105" s="1143"/>
      <c r="C105" s="1143"/>
      <c r="D105" s="1143"/>
      <c r="E105" s="1144"/>
      <c r="F105" s="588"/>
      <c r="G105" s="588"/>
      <c r="H105" s="588"/>
      <c r="I105" s="589"/>
      <c r="J105" s="588"/>
      <c r="K105" s="576"/>
      <c r="L105" s="577"/>
      <c r="M105" s="577"/>
      <c r="N105" s="569"/>
      <c r="O105" s="578"/>
      <c r="P105" s="578"/>
      <c r="Q105" s="579"/>
      <c r="R105" s="579"/>
      <c r="S105" s="580"/>
      <c r="T105" s="565"/>
      <c r="U105" s="141"/>
      <c r="V105" s="98"/>
      <c r="W105" s="98"/>
      <c r="X105" s="98"/>
      <c r="Y105" s="209"/>
      <c r="Z105" s="141"/>
      <c r="AA105" s="98"/>
      <c r="AB105" s="98"/>
      <c r="AC105" s="98"/>
      <c r="AD105" s="209"/>
      <c r="AE105" s="209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 s="94" customFormat="1">
      <c r="A106" s="564" t="s">
        <v>109</v>
      </c>
      <c r="B106" s="567"/>
      <c r="C106" s="567"/>
      <c r="D106" s="567"/>
      <c r="E106" s="568"/>
      <c r="F106" s="588"/>
      <c r="G106" s="588"/>
      <c r="H106" s="588"/>
      <c r="I106" s="589"/>
      <c r="J106" s="588"/>
      <c r="K106" s="576"/>
      <c r="L106" s="577"/>
      <c r="M106" s="577"/>
      <c r="N106" s="569"/>
      <c r="O106" s="578"/>
      <c r="P106" s="578"/>
      <c r="Q106" s="579"/>
      <c r="R106" s="579"/>
      <c r="S106" s="580"/>
      <c r="T106" s="565"/>
      <c r="U106" s="141"/>
      <c r="V106" s="98"/>
      <c r="W106" s="98"/>
      <c r="X106" s="98"/>
      <c r="Y106" s="209"/>
      <c r="Z106" s="141"/>
      <c r="AA106" s="98"/>
      <c r="AB106" s="98"/>
      <c r="AC106" s="98"/>
      <c r="AD106" s="209"/>
      <c r="AE106" s="209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 s="94" customFormat="1">
      <c r="A107" s="564"/>
      <c r="B107" s="567" t="s">
        <v>341</v>
      </c>
      <c r="C107" s="567"/>
      <c r="D107" s="567"/>
      <c r="E107" s="568"/>
      <c r="F107" s="588"/>
      <c r="G107" s="588"/>
      <c r="H107" s="588"/>
      <c r="I107" s="589"/>
      <c r="J107" s="588"/>
      <c r="K107" s="576"/>
      <c r="L107" s="577"/>
      <c r="M107" s="577"/>
      <c r="N107" s="569"/>
      <c r="O107" s="578"/>
      <c r="P107" s="578"/>
      <c r="Q107" s="579"/>
      <c r="R107" s="579"/>
      <c r="S107" s="580"/>
      <c r="T107" s="565"/>
      <c r="U107" s="141"/>
      <c r="V107" s="98"/>
      <c r="W107" s="98"/>
      <c r="X107" s="98"/>
      <c r="Y107" s="209"/>
      <c r="Z107" s="141"/>
      <c r="AA107" s="98"/>
      <c r="AB107" s="98"/>
      <c r="AC107" s="98"/>
      <c r="AD107" s="209"/>
      <c r="AE107" s="209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 s="94" customFormat="1" ht="90">
      <c r="A108" s="564"/>
      <c r="B108" s="567" t="s">
        <v>342</v>
      </c>
      <c r="C108" s="567"/>
      <c r="D108" s="567"/>
      <c r="E108" s="568"/>
      <c r="F108" s="588">
        <v>3200000000</v>
      </c>
      <c r="G108" s="590">
        <v>3199966000</v>
      </c>
      <c r="H108" s="591">
        <v>3132800000</v>
      </c>
      <c r="I108" s="589">
        <f>H108/G108</f>
        <v>0.97901040198552114</v>
      </c>
      <c r="J108" s="588">
        <f>F108-H108</f>
        <v>67200000</v>
      </c>
      <c r="K108" s="585" t="s">
        <v>745</v>
      </c>
      <c r="L108" s="582" t="s">
        <v>746</v>
      </c>
      <c r="M108" s="577"/>
      <c r="N108" s="569"/>
      <c r="O108" s="578"/>
      <c r="P108" s="578"/>
      <c r="Q108" s="579"/>
      <c r="R108" s="579"/>
      <c r="S108" s="580"/>
      <c r="T108" s="565"/>
      <c r="U108" s="98"/>
      <c r="V108" s="98"/>
      <c r="W108" s="98"/>
      <c r="X108" s="141">
        <v>3200000000</v>
      </c>
      <c r="Y108" s="209"/>
      <c r="Z108" s="98"/>
      <c r="AA108" s="98"/>
      <c r="AB108" s="98"/>
      <c r="AC108" s="141">
        <v>1</v>
      </c>
      <c r="AD108" s="209"/>
      <c r="AE108" s="209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 s="94" customFormat="1">
      <c r="A109" s="564"/>
      <c r="B109" s="567" t="s">
        <v>343</v>
      </c>
      <c r="C109" s="567"/>
      <c r="D109" s="567"/>
      <c r="E109" s="568"/>
      <c r="F109" s="588"/>
      <c r="G109" s="588"/>
      <c r="H109" s="588"/>
      <c r="I109" s="589"/>
      <c r="J109" s="588"/>
      <c r="K109" s="576"/>
      <c r="L109" s="577"/>
      <c r="M109" s="577"/>
      <c r="N109" s="569"/>
      <c r="O109" s="578"/>
      <c r="P109" s="578"/>
      <c r="Q109" s="579"/>
      <c r="R109" s="579"/>
      <c r="S109" s="580"/>
      <c r="T109" s="565"/>
      <c r="U109" s="141"/>
      <c r="V109" s="98"/>
      <c r="W109" s="98"/>
      <c r="X109" s="98"/>
      <c r="Y109" s="209"/>
      <c r="Z109" s="141"/>
      <c r="AA109" s="98"/>
      <c r="AB109" s="98"/>
      <c r="AC109" s="98"/>
      <c r="AD109" s="209"/>
      <c r="AE109" s="209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 s="94" customFormat="1">
      <c r="A110" s="564"/>
      <c r="B110" s="567" t="s">
        <v>110</v>
      </c>
      <c r="C110" s="567"/>
      <c r="D110" s="567"/>
      <c r="E110" s="568"/>
      <c r="F110" s="588"/>
      <c r="G110" s="588"/>
      <c r="H110" s="588"/>
      <c r="I110" s="589"/>
      <c r="J110" s="588"/>
      <c r="K110" s="576"/>
      <c r="L110" s="577"/>
      <c r="M110" s="577"/>
      <c r="N110" s="569"/>
      <c r="O110" s="578"/>
      <c r="P110" s="578"/>
      <c r="Q110" s="579"/>
      <c r="R110" s="579"/>
      <c r="S110" s="580"/>
      <c r="T110" s="565"/>
      <c r="U110" s="141"/>
      <c r="V110" s="98"/>
      <c r="W110" s="98"/>
      <c r="X110" s="98"/>
      <c r="Y110" s="209"/>
      <c r="Z110" s="141"/>
      <c r="AA110" s="98"/>
      <c r="AB110" s="98"/>
      <c r="AC110" s="98"/>
      <c r="AD110" s="209"/>
      <c r="AE110" s="209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 s="94" customFormat="1" ht="30">
      <c r="A111" s="564"/>
      <c r="B111" s="1143" t="s">
        <v>95</v>
      </c>
      <c r="C111" s="1143"/>
      <c r="D111" s="1143"/>
      <c r="E111" s="1144"/>
      <c r="F111" s="588">
        <v>136500000</v>
      </c>
      <c r="G111" s="588">
        <v>86454500</v>
      </c>
      <c r="H111" s="584">
        <v>82802500</v>
      </c>
      <c r="I111" s="589">
        <f>H111/G111</f>
        <v>0.95775812710732233</v>
      </c>
      <c r="J111" s="588">
        <f>F111-H111</f>
        <v>53697500</v>
      </c>
      <c r="K111" s="585" t="s">
        <v>424</v>
      </c>
      <c r="L111" s="582" t="s">
        <v>524</v>
      </c>
      <c r="M111" s="577"/>
      <c r="N111" s="569"/>
      <c r="O111" s="578"/>
      <c r="P111" s="578"/>
      <c r="Q111" s="579"/>
      <c r="R111" s="579"/>
      <c r="S111" s="580"/>
      <c r="T111" s="565"/>
      <c r="U111" s="98"/>
      <c r="V111" s="98"/>
      <c r="W111" s="141">
        <v>136500000</v>
      </c>
      <c r="X111" s="98"/>
      <c r="Y111" s="209"/>
      <c r="Z111" s="98"/>
      <c r="AA111" s="98"/>
      <c r="AB111" s="141">
        <v>1</v>
      </c>
      <c r="AC111" s="98"/>
      <c r="AD111" s="209"/>
      <c r="AE111" s="209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 s="94" customFormat="1" ht="30">
      <c r="A112" s="564"/>
      <c r="B112" s="1143" t="s">
        <v>96</v>
      </c>
      <c r="C112" s="1143"/>
      <c r="D112" s="1143"/>
      <c r="E112" s="1144"/>
      <c r="F112" s="588">
        <v>1611220000</v>
      </c>
      <c r="G112" s="592">
        <v>1598700000</v>
      </c>
      <c r="H112" s="588">
        <v>1563708000</v>
      </c>
      <c r="I112" s="589">
        <f>H112/G112</f>
        <v>0.9781122161756427</v>
      </c>
      <c r="J112" s="588">
        <f>F112-H112</f>
        <v>47512000</v>
      </c>
      <c r="K112" s="585" t="s">
        <v>743</v>
      </c>
      <c r="L112" s="582" t="s">
        <v>744</v>
      </c>
      <c r="M112" s="577"/>
      <c r="N112" s="569"/>
      <c r="O112" s="578"/>
      <c r="P112" s="578"/>
      <c r="Q112" s="579"/>
      <c r="R112" s="579"/>
      <c r="S112" s="580"/>
      <c r="T112" s="565"/>
      <c r="U112" s="141">
        <v>1611220000</v>
      </c>
      <c r="V112" s="98"/>
      <c r="W112" s="98"/>
      <c r="X112" s="98"/>
      <c r="Y112" s="209"/>
      <c r="Z112" s="141">
        <v>1</v>
      </c>
      <c r="AA112" s="98"/>
      <c r="AB112" s="98"/>
      <c r="AC112" s="98"/>
      <c r="AD112" s="209"/>
      <c r="AE112" s="209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 s="94" customFormat="1">
      <c r="A113" s="564"/>
      <c r="B113" s="1143"/>
      <c r="C113" s="1143"/>
      <c r="D113" s="1143"/>
      <c r="E113" s="1144"/>
      <c r="F113" s="588"/>
      <c r="G113" s="588"/>
      <c r="H113" s="588"/>
      <c r="I113" s="589"/>
      <c r="J113" s="588"/>
      <c r="K113" s="576"/>
      <c r="L113" s="577"/>
      <c r="M113" s="577"/>
      <c r="N113" s="569"/>
      <c r="O113" s="578"/>
      <c r="P113" s="578"/>
      <c r="Q113" s="579"/>
      <c r="R113" s="579"/>
      <c r="S113" s="580"/>
      <c r="T113" s="565"/>
      <c r="U113" s="141"/>
      <c r="V113" s="98"/>
      <c r="W113" s="98"/>
      <c r="X113" s="98"/>
      <c r="Y113" s="209"/>
      <c r="Z113" s="141"/>
      <c r="AA113" s="98"/>
      <c r="AB113" s="98"/>
      <c r="AC113" s="98"/>
      <c r="AD113" s="209"/>
      <c r="AE113" s="209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 s="94" customFormat="1">
      <c r="A114" s="564" t="s">
        <v>33</v>
      </c>
      <c r="B114" s="567"/>
      <c r="C114" s="567"/>
      <c r="D114" s="567"/>
      <c r="E114" s="568"/>
      <c r="F114" s="588"/>
      <c r="G114" s="588"/>
      <c r="H114" s="588"/>
      <c r="I114" s="589"/>
      <c r="J114" s="588"/>
      <c r="K114" s="576"/>
      <c r="L114" s="577"/>
      <c r="M114" s="577"/>
      <c r="N114" s="569"/>
      <c r="O114" s="578"/>
      <c r="P114" s="578"/>
      <c r="Q114" s="579"/>
      <c r="R114" s="579"/>
      <c r="S114" s="580"/>
      <c r="T114" s="565"/>
      <c r="U114" s="141"/>
      <c r="V114" s="98"/>
      <c r="W114" s="98"/>
      <c r="X114" s="98"/>
      <c r="Y114" s="209"/>
      <c r="Z114" s="141"/>
      <c r="AA114" s="98"/>
      <c r="AB114" s="98"/>
      <c r="AC114" s="98"/>
      <c r="AD114" s="209"/>
      <c r="AE114" s="209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 s="94" customFormat="1">
      <c r="A115" s="564"/>
      <c r="B115" s="567" t="s">
        <v>111</v>
      </c>
      <c r="C115" s="567"/>
      <c r="D115" s="567"/>
      <c r="E115" s="568"/>
      <c r="F115" s="588"/>
      <c r="G115" s="588"/>
      <c r="H115" s="588"/>
      <c r="I115" s="589"/>
      <c r="J115" s="588"/>
      <c r="K115" s="576"/>
      <c r="L115" s="577"/>
      <c r="M115" s="577"/>
      <c r="N115" s="569"/>
      <c r="O115" s="578"/>
      <c r="P115" s="578"/>
      <c r="Q115" s="579"/>
      <c r="R115" s="579"/>
      <c r="S115" s="580"/>
      <c r="T115" s="565"/>
      <c r="U115" s="141"/>
      <c r="V115" s="98"/>
      <c r="W115" s="98"/>
      <c r="X115" s="98"/>
      <c r="Y115" s="209"/>
      <c r="Z115" s="141"/>
      <c r="AA115" s="98"/>
      <c r="AB115" s="98"/>
      <c r="AC115" s="98"/>
      <c r="AD115" s="209"/>
      <c r="AE115" s="209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 s="94" customFormat="1" ht="75">
      <c r="A116" s="564"/>
      <c r="B116" s="567" t="s">
        <v>112</v>
      </c>
      <c r="C116" s="567"/>
      <c r="D116" s="567"/>
      <c r="E116" s="568"/>
      <c r="F116" s="588">
        <v>323000000</v>
      </c>
      <c r="G116" s="588">
        <v>319136400</v>
      </c>
      <c r="H116" s="588">
        <v>317735000</v>
      </c>
      <c r="I116" s="589">
        <f>H116/G116</f>
        <v>0.99560877417931648</v>
      </c>
      <c r="J116" s="588">
        <f>F116-H116</f>
        <v>5265000</v>
      </c>
      <c r="K116" s="576" t="s">
        <v>522</v>
      </c>
      <c r="L116" s="577" t="s">
        <v>523</v>
      </c>
      <c r="M116" s="582" t="s">
        <v>747</v>
      </c>
      <c r="N116" s="569"/>
      <c r="O116" s="583">
        <v>43223</v>
      </c>
      <c r="P116" s="578">
        <v>43432</v>
      </c>
      <c r="Q116" s="579"/>
      <c r="R116" s="579"/>
      <c r="S116" s="580"/>
      <c r="T116" s="565"/>
      <c r="U116" s="98"/>
      <c r="V116" s="98"/>
      <c r="W116" s="141">
        <v>323000000</v>
      </c>
      <c r="X116" s="98"/>
      <c r="Y116" s="209"/>
      <c r="Z116" s="98"/>
      <c r="AA116" s="98"/>
      <c r="AB116" s="141">
        <v>1</v>
      </c>
      <c r="AC116" s="98"/>
      <c r="AD116" s="209"/>
      <c r="AE116" s="209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 s="94" customFormat="1" ht="135">
      <c r="A117" s="564"/>
      <c r="B117" s="1143" t="s">
        <v>5</v>
      </c>
      <c r="C117" s="1143"/>
      <c r="D117" s="1143"/>
      <c r="E117" s="1144"/>
      <c r="F117" s="569">
        <v>15000000000</v>
      </c>
      <c r="G117" s="569">
        <v>14921500000</v>
      </c>
      <c r="H117" s="569">
        <v>13876000000</v>
      </c>
      <c r="I117" s="80">
        <f>H117/G117</f>
        <v>0.92993331769594212</v>
      </c>
      <c r="J117" s="569">
        <f>F117-H117</f>
        <v>1124000000</v>
      </c>
      <c r="K117" s="576" t="s">
        <v>635</v>
      </c>
      <c r="L117" s="582" t="s">
        <v>749</v>
      </c>
      <c r="M117" s="582" t="s">
        <v>748</v>
      </c>
      <c r="N117" s="569"/>
      <c r="O117" s="578">
        <v>43223</v>
      </c>
      <c r="P117" s="578">
        <v>43432</v>
      </c>
      <c r="Q117" s="579"/>
      <c r="R117" s="579"/>
      <c r="S117" s="580"/>
      <c r="T117" s="565"/>
      <c r="U117" s="141">
        <v>15000000000</v>
      </c>
      <c r="V117" s="98"/>
      <c r="W117" s="98"/>
      <c r="X117" s="98"/>
      <c r="Y117" s="209"/>
      <c r="Z117" s="141">
        <v>1</v>
      </c>
      <c r="AA117" s="98"/>
      <c r="AB117" s="98"/>
      <c r="AC117" s="98"/>
      <c r="AD117" s="209"/>
      <c r="AE117" s="209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 s="139" customFormat="1">
      <c r="A118" s="35"/>
      <c r="B118" s="1052"/>
      <c r="C118" s="1052"/>
      <c r="D118" s="1052"/>
      <c r="E118" s="1053"/>
      <c r="F118" s="131"/>
      <c r="G118" s="131"/>
      <c r="H118" s="131"/>
      <c r="I118" s="73"/>
      <c r="J118" s="131"/>
      <c r="K118" s="244"/>
      <c r="L118" s="132"/>
      <c r="M118" s="132"/>
      <c r="N118" s="131"/>
      <c r="O118" s="133"/>
      <c r="P118" s="133"/>
      <c r="Q118" s="134"/>
      <c r="R118" s="134"/>
      <c r="S118" s="243"/>
      <c r="T118" s="97"/>
      <c r="U118" s="136"/>
      <c r="V118" s="98"/>
      <c r="W118" s="99"/>
      <c r="X118" s="23"/>
      <c r="Y118" s="16"/>
      <c r="Z118" s="136"/>
      <c r="AA118" s="98"/>
      <c r="AB118" s="99"/>
      <c r="AC118" s="23"/>
      <c r="AD118" s="16"/>
      <c r="AE118" s="16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</row>
    <row r="119" spans="1:41" s="139" customFormat="1">
      <c r="A119" s="35" t="s">
        <v>113</v>
      </c>
      <c r="B119" s="19"/>
      <c r="C119" s="19"/>
      <c r="D119" s="19"/>
      <c r="E119" s="43"/>
      <c r="F119" s="131"/>
      <c r="G119" s="131"/>
      <c r="H119" s="131"/>
      <c r="I119" s="73"/>
      <c r="J119" s="131"/>
      <c r="K119" s="244"/>
      <c r="L119" s="132"/>
      <c r="M119" s="132"/>
      <c r="N119" s="131"/>
      <c r="O119" s="133"/>
      <c r="P119" s="133"/>
      <c r="Q119" s="134"/>
      <c r="R119" s="134"/>
      <c r="S119" s="243"/>
      <c r="T119" s="97"/>
      <c r="U119" s="136"/>
      <c r="V119" s="98"/>
      <c r="W119" s="99"/>
      <c r="X119" s="23"/>
      <c r="Y119" s="16"/>
      <c r="Z119" s="136"/>
      <c r="AA119" s="98"/>
      <c r="AB119" s="99"/>
      <c r="AC119" s="23"/>
      <c r="AD119" s="16"/>
      <c r="AE119" s="16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</row>
    <row r="120" spans="1:41" s="139" customFormat="1">
      <c r="A120" s="35"/>
      <c r="B120" s="13" t="s">
        <v>114</v>
      </c>
      <c r="C120" s="19"/>
      <c r="D120" s="19"/>
      <c r="E120" s="43"/>
      <c r="F120" s="131"/>
      <c r="G120" s="131"/>
      <c r="H120" s="131"/>
      <c r="I120" s="73"/>
      <c r="J120" s="131"/>
      <c r="K120" s="244"/>
      <c r="L120" s="132"/>
      <c r="M120" s="132"/>
      <c r="N120" s="131"/>
      <c r="O120" s="133"/>
      <c r="P120" s="133"/>
      <c r="Q120" s="134"/>
      <c r="R120" s="134"/>
      <c r="S120" s="243"/>
      <c r="T120" s="97"/>
      <c r="U120" s="136"/>
      <c r="V120" s="98"/>
      <c r="W120" s="99"/>
      <c r="X120" s="23"/>
      <c r="Y120" s="16"/>
      <c r="Z120" s="136"/>
      <c r="AA120" s="98"/>
      <c r="AB120" s="99"/>
      <c r="AC120" s="23"/>
      <c r="AD120" s="16"/>
      <c r="AE120" s="16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</row>
    <row r="121" spans="1:41" s="94" customFormat="1" ht="45">
      <c r="A121" s="564"/>
      <c r="B121" s="1143" t="s">
        <v>94</v>
      </c>
      <c r="C121" s="1143"/>
      <c r="D121" s="1143"/>
      <c r="E121" s="1144"/>
      <c r="F121" s="569">
        <v>72000000</v>
      </c>
      <c r="G121" s="569">
        <v>71780000</v>
      </c>
      <c r="H121" s="569">
        <v>70719000</v>
      </c>
      <c r="I121" s="80">
        <f>H121/G121</f>
        <v>0.98521872387851772</v>
      </c>
      <c r="J121" s="569">
        <f>F121-H121</f>
        <v>1281000</v>
      </c>
      <c r="K121" s="576" t="s">
        <v>454</v>
      </c>
      <c r="L121" s="577" t="s">
        <v>455</v>
      </c>
      <c r="M121" s="576" t="s">
        <v>537</v>
      </c>
      <c r="N121" s="569"/>
      <c r="O121" s="578">
        <v>43159</v>
      </c>
      <c r="P121" s="578">
        <v>43218</v>
      </c>
      <c r="Q121" s="579"/>
      <c r="R121" s="579"/>
      <c r="S121" s="576"/>
      <c r="T121" s="565"/>
      <c r="U121" s="98"/>
      <c r="V121" s="141">
        <v>72000000</v>
      </c>
      <c r="W121" s="98"/>
      <c r="X121" s="98"/>
      <c r="Y121" s="209"/>
      <c r="Z121" s="98"/>
      <c r="AA121" s="141">
        <v>1</v>
      </c>
      <c r="AB121" s="98"/>
      <c r="AC121" s="98"/>
      <c r="AD121" s="209"/>
      <c r="AE121" s="209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 s="94" customFormat="1">
      <c r="A122" s="564"/>
      <c r="B122" s="1143" t="s">
        <v>96</v>
      </c>
      <c r="C122" s="1143"/>
      <c r="D122" s="1143"/>
      <c r="E122" s="1144"/>
      <c r="F122" s="569">
        <v>1197650000</v>
      </c>
      <c r="G122" s="569"/>
      <c r="H122" s="569"/>
      <c r="I122" s="80"/>
      <c r="J122" s="569"/>
      <c r="K122" s="576"/>
      <c r="L122" s="577"/>
      <c r="M122" s="577"/>
      <c r="N122" s="569"/>
      <c r="O122" s="578"/>
      <c r="P122" s="578"/>
      <c r="Q122" s="579"/>
      <c r="R122" s="579"/>
      <c r="S122" s="654" t="s">
        <v>586</v>
      </c>
      <c r="T122" s="565"/>
      <c r="U122" s="141">
        <v>1197650000</v>
      </c>
      <c r="V122" s="98"/>
      <c r="W122" s="98"/>
      <c r="X122" s="98"/>
      <c r="Y122" s="209"/>
      <c r="Z122" s="141">
        <v>1</v>
      </c>
      <c r="AA122" s="98"/>
      <c r="AB122" s="98"/>
      <c r="AC122" s="98"/>
      <c r="AD122" s="209"/>
      <c r="AE122" s="209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 s="94" customFormat="1">
      <c r="A123" s="564"/>
      <c r="B123" s="581" t="s">
        <v>115</v>
      </c>
      <c r="C123" s="567"/>
      <c r="D123" s="567"/>
      <c r="E123" s="568"/>
      <c r="F123" s="569"/>
      <c r="G123" s="569"/>
      <c r="H123" s="569"/>
      <c r="I123" s="80"/>
      <c r="J123" s="569"/>
      <c r="K123" s="576"/>
      <c r="L123" s="577"/>
      <c r="M123" s="577"/>
      <c r="N123" s="569"/>
      <c r="O123" s="578"/>
      <c r="P123" s="578"/>
      <c r="Q123" s="579"/>
      <c r="R123" s="579"/>
      <c r="S123" s="580"/>
      <c r="T123" s="565"/>
      <c r="U123" s="141"/>
      <c r="V123" s="98"/>
      <c r="W123" s="98"/>
      <c r="X123" s="98"/>
      <c r="Y123" s="209"/>
      <c r="Z123" s="141"/>
      <c r="AA123" s="98"/>
      <c r="AB123" s="98"/>
      <c r="AC123" s="98"/>
      <c r="AD123" s="209"/>
      <c r="AE123" s="209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 s="94" customFormat="1" ht="45">
      <c r="A124" s="564"/>
      <c r="B124" s="1143" t="s">
        <v>94</v>
      </c>
      <c r="C124" s="1143"/>
      <c r="D124" s="1143"/>
      <c r="E124" s="1144"/>
      <c r="F124" s="569">
        <v>72000000</v>
      </c>
      <c r="G124" s="569">
        <v>71780000</v>
      </c>
      <c r="H124" s="569">
        <v>71214000</v>
      </c>
      <c r="I124" s="80">
        <f>H124/G124</f>
        <v>0.99211479520757873</v>
      </c>
      <c r="J124" s="569">
        <f>F124-H124</f>
        <v>786000</v>
      </c>
      <c r="K124" s="576" t="s">
        <v>456</v>
      </c>
      <c r="L124" s="577" t="s">
        <v>457</v>
      </c>
      <c r="M124" s="576" t="s">
        <v>538</v>
      </c>
      <c r="N124" s="569"/>
      <c r="O124" s="578">
        <v>43159</v>
      </c>
      <c r="P124" s="578">
        <v>43218</v>
      </c>
      <c r="Q124" s="579"/>
      <c r="R124" s="579"/>
      <c r="S124" s="576"/>
      <c r="T124" s="565"/>
      <c r="U124" s="98"/>
      <c r="V124" s="141">
        <v>72000000</v>
      </c>
      <c r="W124" s="98"/>
      <c r="X124" s="98"/>
      <c r="Y124" s="209"/>
      <c r="Z124" s="98"/>
      <c r="AA124" s="141">
        <v>1</v>
      </c>
      <c r="AB124" s="98"/>
      <c r="AC124" s="98"/>
      <c r="AD124" s="209"/>
      <c r="AE124" s="209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 s="94" customFormat="1">
      <c r="A125" s="564"/>
      <c r="B125" s="1143" t="s">
        <v>96</v>
      </c>
      <c r="C125" s="1143"/>
      <c r="D125" s="1143"/>
      <c r="E125" s="1144"/>
      <c r="F125" s="569">
        <v>1197750000</v>
      </c>
      <c r="G125" s="569"/>
      <c r="H125" s="569"/>
      <c r="I125" s="80"/>
      <c r="J125" s="569"/>
      <c r="K125" s="576"/>
      <c r="L125" s="577"/>
      <c r="M125" s="577"/>
      <c r="N125" s="569"/>
      <c r="O125" s="578"/>
      <c r="P125" s="578"/>
      <c r="Q125" s="579"/>
      <c r="R125" s="579"/>
      <c r="S125" s="654" t="s">
        <v>586</v>
      </c>
      <c r="T125" s="565"/>
      <c r="U125" s="141">
        <v>1197750000</v>
      </c>
      <c r="V125" s="98"/>
      <c r="W125" s="98"/>
      <c r="X125" s="98"/>
      <c r="Y125" s="209"/>
      <c r="Z125" s="141">
        <v>1</v>
      </c>
      <c r="AA125" s="98"/>
      <c r="AB125" s="98"/>
      <c r="AC125" s="98"/>
      <c r="AD125" s="209"/>
      <c r="AE125" s="209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 s="94" customFormat="1">
      <c r="A126" s="564"/>
      <c r="B126" s="1157"/>
      <c r="C126" s="1157"/>
      <c r="D126" s="1157"/>
      <c r="E126" s="1158"/>
      <c r="F126" s="569"/>
      <c r="G126" s="569"/>
      <c r="H126" s="569"/>
      <c r="I126" s="80"/>
      <c r="J126" s="569"/>
      <c r="K126" s="576"/>
      <c r="L126" s="577"/>
      <c r="M126" s="577"/>
      <c r="N126" s="569"/>
      <c r="O126" s="578"/>
      <c r="P126" s="578"/>
      <c r="Q126" s="579"/>
      <c r="R126" s="579"/>
      <c r="S126" s="580"/>
      <c r="T126" s="565"/>
      <c r="U126" s="141"/>
      <c r="V126" s="98"/>
      <c r="W126" s="98"/>
      <c r="X126" s="98"/>
      <c r="Y126" s="209"/>
      <c r="Z126" s="141"/>
      <c r="AA126" s="98"/>
      <c r="AB126" s="98"/>
      <c r="AC126" s="98"/>
      <c r="AD126" s="209"/>
      <c r="AE126" s="209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 s="94" customFormat="1">
      <c r="A127" s="564" t="s">
        <v>116</v>
      </c>
      <c r="B127" s="567"/>
      <c r="C127" s="567"/>
      <c r="D127" s="567"/>
      <c r="E127" s="568"/>
      <c r="F127" s="569"/>
      <c r="G127" s="569"/>
      <c r="H127" s="569"/>
      <c r="I127" s="80"/>
      <c r="J127" s="569"/>
      <c r="K127" s="576"/>
      <c r="L127" s="577"/>
      <c r="M127" s="577"/>
      <c r="N127" s="569"/>
      <c r="O127" s="578"/>
      <c r="P127" s="578"/>
      <c r="Q127" s="579"/>
      <c r="R127" s="579"/>
      <c r="S127" s="580"/>
      <c r="T127" s="565"/>
      <c r="U127" s="141"/>
      <c r="V127" s="98"/>
      <c r="W127" s="98"/>
      <c r="X127" s="98"/>
      <c r="Y127" s="209"/>
      <c r="Z127" s="141"/>
      <c r="AA127" s="98"/>
      <c r="AB127" s="98"/>
      <c r="AC127" s="98"/>
      <c r="AD127" s="209"/>
      <c r="AE127" s="209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 s="94" customFormat="1">
      <c r="A128" s="564"/>
      <c r="B128" s="1155" t="s">
        <v>128</v>
      </c>
      <c r="C128" s="1155"/>
      <c r="D128" s="1155"/>
      <c r="E128" s="1156"/>
      <c r="F128" s="569"/>
      <c r="G128" s="569"/>
      <c r="H128" s="569"/>
      <c r="I128" s="80"/>
      <c r="J128" s="569"/>
      <c r="K128" s="576"/>
      <c r="L128" s="577"/>
      <c r="M128" s="577"/>
      <c r="N128" s="569"/>
      <c r="O128" s="578"/>
      <c r="P128" s="578"/>
      <c r="Q128" s="579"/>
      <c r="R128" s="579"/>
      <c r="S128" s="580"/>
      <c r="T128" s="565"/>
      <c r="U128" s="141"/>
      <c r="V128" s="98"/>
      <c r="W128" s="98"/>
      <c r="X128" s="98"/>
      <c r="Y128" s="209"/>
      <c r="Z128" s="141"/>
      <c r="AA128" s="98"/>
      <c r="AB128" s="98"/>
      <c r="AC128" s="98"/>
      <c r="AD128" s="209"/>
      <c r="AE128" s="209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 s="94" customFormat="1">
      <c r="A129" s="564"/>
      <c r="B129" s="581" t="s">
        <v>117</v>
      </c>
      <c r="C129" s="567"/>
      <c r="D129" s="567"/>
      <c r="E129" s="568"/>
      <c r="F129" s="569"/>
      <c r="G129" s="569"/>
      <c r="H129" s="569"/>
      <c r="I129" s="80"/>
      <c r="J129" s="569"/>
      <c r="K129" s="576"/>
      <c r="L129" s="577"/>
      <c r="M129" s="577"/>
      <c r="N129" s="569"/>
      <c r="O129" s="578"/>
      <c r="P129" s="578"/>
      <c r="Q129" s="579"/>
      <c r="R129" s="579"/>
      <c r="S129" s="580"/>
      <c r="T129" s="565"/>
      <c r="U129" s="141"/>
      <c r="V129" s="98"/>
      <c r="W129" s="98"/>
      <c r="X129" s="98"/>
      <c r="Y129" s="209"/>
      <c r="Z129" s="141"/>
      <c r="AA129" s="98"/>
      <c r="AB129" s="98"/>
      <c r="AC129" s="98"/>
      <c r="AD129" s="209"/>
      <c r="AE129" s="209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 s="94" customFormat="1">
      <c r="A130" s="564"/>
      <c r="B130" s="1143" t="s">
        <v>96</v>
      </c>
      <c r="C130" s="1143"/>
      <c r="D130" s="1143"/>
      <c r="E130" s="1144"/>
      <c r="F130" s="569">
        <v>1300000000</v>
      </c>
      <c r="G130" s="569">
        <v>1245850000</v>
      </c>
      <c r="H130" s="569">
        <v>1157130000</v>
      </c>
      <c r="I130" s="80">
        <f>H130/G130</f>
        <v>0.92878757474816387</v>
      </c>
      <c r="J130" s="569">
        <f>F130-H130</f>
        <v>142870000</v>
      </c>
      <c r="K130" s="576" t="s">
        <v>629</v>
      </c>
      <c r="L130" s="577"/>
      <c r="M130" s="577"/>
      <c r="N130" s="569"/>
      <c r="O130" s="578"/>
      <c r="P130" s="578"/>
      <c r="Q130" s="579"/>
      <c r="R130" s="579"/>
      <c r="S130" s="580"/>
      <c r="T130" s="565"/>
      <c r="U130" s="141">
        <v>1300000000</v>
      </c>
      <c r="V130" s="98"/>
      <c r="W130" s="98"/>
      <c r="X130" s="98"/>
      <c r="Y130" s="209"/>
      <c r="Z130" s="141">
        <v>1</v>
      </c>
      <c r="AA130" s="98"/>
      <c r="AB130" s="98"/>
      <c r="AC130" s="98"/>
      <c r="AD130" s="209"/>
      <c r="AE130" s="209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 s="94" customFormat="1">
      <c r="A131" s="564"/>
      <c r="B131" s="581" t="s">
        <v>118</v>
      </c>
      <c r="C131" s="567"/>
      <c r="D131" s="567"/>
      <c r="E131" s="568"/>
      <c r="F131" s="569"/>
      <c r="G131" s="569"/>
      <c r="H131" s="569"/>
      <c r="I131" s="80"/>
      <c r="J131" s="569"/>
      <c r="K131" s="576"/>
      <c r="L131" s="577"/>
      <c r="M131" s="577"/>
      <c r="N131" s="569"/>
      <c r="O131" s="578"/>
      <c r="P131" s="578"/>
      <c r="Q131" s="579"/>
      <c r="R131" s="579"/>
      <c r="S131" s="580"/>
      <c r="T131" s="565"/>
      <c r="U131" s="141"/>
      <c r="V131" s="98"/>
      <c r="W131" s="98"/>
      <c r="X131" s="98"/>
      <c r="Y131" s="209"/>
      <c r="Z131" s="141"/>
      <c r="AA131" s="98"/>
      <c r="AB131" s="98"/>
      <c r="AC131" s="98"/>
      <c r="AD131" s="209"/>
      <c r="AE131" s="209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 s="94" customFormat="1" ht="30">
      <c r="A132" s="564"/>
      <c r="B132" s="1143" t="s">
        <v>96</v>
      </c>
      <c r="C132" s="1143"/>
      <c r="D132" s="1143"/>
      <c r="E132" s="1144"/>
      <c r="F132" s="569">
        <v>1095109500</v>
      </c>
      <c r="G132" s="569">
        <v>1041990000</v>
      </c>
      <c r="H132" s="569">
        <v>931920000</v>
      </c>
      <c r="I132" s="80">
        <f>H132/G132</f>
        <v>0.89436558892119888</v>
      </c>
      <c r="J132" s="569">
        <f>F132-H132</f>
        <v>163189500</v>
      </c>
      <c r="K132" s="576" t="s">
        <v>479</v>
      </c>
      <c r="L132" s="577" t="s">
        <v>480</v>
      </c>
      <c r="M132" s="577"/>
      <c r="N132" s="569">
        <v>120</v>
      </c>
      <c r="O132" s="578">
        <v>43182</v>
      </c>
      <c r="P132" s="578">
        <v>43301</v>
      </c>
      <c r="Q132" s="579">
        <v>27.946999999999999</v>
      </c>
      <c r="R132" s="579">
        <v>19.241</v>
      </c>
      <c r="S132" s="580"/>
      <c r="T132" s="565"/>
      <c r="U132" s="141">
        <v>1095109500</v>
      </c>
      <c r="V132" s="98"/>
      <c r="W132" s="98"/>
      <c r="X132" s="98"/>
      <c r="Y132" s="209"/>
      <c r="Z132" s="141">
        <v>1</v>
      </c>
      <c r="AA132" s="98"/>
      <c r="AB132" s="98"/>
      <c r="AC132" s="98"/>
      <c r="AD132" s="209"/>
      <c r="AE132" s="209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 s="94" customFormat="1">
      <c r="A133" s="564"/>
      <c r="B133" s="581" t="s">
        <v>119</v>
      </c>
      <c r="C133" s="567"/>
      <c r="D133" s="567"/>
      <c r="E133" s="568"/>
      <c r="F133" s="569"/>
      <c r="G133" s="569"/>
      <c r="H133" s="569"/>
      <c r="I133" s="80"/>
      <c r="J133" s="569"/>
      <c r="K133" s="576"/>
      <c r="L133" s="577"/>
      <c r="M133" s="577"/>
      <c r="N133" s="569"/>
      <c r="O133" s="578"/>
      <c r="P133" s="578"/>
      <c r="Q133" s="579"/>
      <c r="R133" s="579"/>
      <c r="S133" s="580"/>
      <c r="T133" s="565"/>
      <c r="U133" s="141"/>
      <c r="V133" s="98"/>
      <c r="W133" s="98"/>
      <c r="X133" s="98"/>
      <c r="Y133" s="209"/>
      <c r="Z133" s="141"/>
      <c r="AA133" s="98"/>
      <c r="AB133" s="98"/>
      <c r="AC133" s="98"/>
      <c r="AD133" s="209"/>
      <c r="AE133" s="209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 s="94" customFormat="1" ht="45">
      <c r="A134" s="564"/>
      <c r="B134" s="1143" t="s">
        <v>96</v>
      </c>
      <c r="C134" s="1143"/>
      <c r="D134" s="1143"/>
      <c r="E134" s="1144"/>
      <c r="F134" s="569">
        <v>1047183000</v>
      </c>
      <c r="G134" s="569">
        <v>991360000</v>
      </c>
      <c r="H134" s="569">
        <v>880600000</v>
      </c>
      <c r="I134" s="80">
        <f>H134/G134</f>
        <v>0.88827469335054876</v>
      </c>
      <c r="J134" s="569">
        <f>F134-H134</f>
        <v>166583000</v>
      </c>
      <c r="K134" s="576" t="s">
        <v>520</v>
      </c>
      <c r="L134" s="577" t="s">
        <v>521</v>
      </c>
      <c r="M134" s="577"/>
      <c r="N134" s="569">
        <v>120</v>
      </c>
      <c r="O134" s="593">
        <v>43186</v>
      </c>
      <c r="P134" s="578">
        <v>43305</v>
      </c>
      <c r="Q134" s="579">
        <v>7.07</v>
      </c>
      <c r="R134" s="579">
        <v>32.549999999999997</v>
      </c>
      <c r="S134" s="580"/>
      <c r="T134" s="565"/>
      <c r="U134" s="141">
        <v>1047183000</v>
      </c>
      <c r="V134" s="98"/>
      <c r="W134" s="98"/>
      <c r="X134" s="98"/>
      <c r="Y134" s="209"/>
      <c r="Z134" s="141">
        <v>1</v>
      </c>
      <c r="AA134" s="98"/>
      <c r="AB134" s="98"/>
      <c r="AC134" s="98"/>
      <c r="AD134" s="209"/>
      <c r="AE134" s="209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 s="94" customFormat="1">
      <c r="A135" s="564"/>
      <c r="B135" s="581" t="s">
        <v>120</v>
      </c>
      <c r="C135" s="567"/>
      <c r="D135" s="567"/>
      <c r="E135" s="568"/>
      <c r="F135" s="569"/>
      <c r="G135" s="569"/>
      <c r="H135" s="569"/>
      <c r="I135" s="80"/>
      <c r="J135" s="569"/>
      <c r="K135" s="576"/>
      <c r="L135" s="577"/>
      <c r="M135" s="577"/>
      <c r="N135" s="569"/>
      <c r="O135" s="578"/>
      <c r="P135" s="578"/>
      <c r="Q135" s="579"/>
      <c r="R135" s="579"/>
      <c r="S135" s="580"/>
      <c r="T135" s="565"/>
      <c r="U135" s="141"/>
      <c r="V135" s="98"/>
      <c r="W135" s="98"/>
      <c r="X135" s="98"/>
      <c r="Y135" s="209"/>
      <c r="Z135" s="141"/>
      <c r="AA135" s="98"/>
      <c r="AB135" s="98"/>
      <c r="AC135" s="98"/>
      <c r="AD135" s="209"/>
      <c r="AE135" s="209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 s="94" customFormat="1">
      <c r="A136" s="564"/>
      <c r="B136" s="1143" t="s">
        <v>96</v>
      </c>
      <c r="C136" s="1143"/>
      <c r="D136" s="1143"/>
      <c r="E136" s="1144"/>
      <c r="F136" s="569">
        <v>1047183000</v>
      </c>
      <c r="G136" s="569">
        <v>990070000</v>
      </c>
      <c r="H136" s="569">
        <v>895422000</v>
      </c>
      <c r="I136" s="80">
        <f>H136/G136</f>
        <v>0.90440271899966673</v>
      </c>
      <c r="J136" s="569">
        <f>F136-H136</f>
        <v>151761000</v>
      </c>
      <c r="K136" s="576" t="s">
        <v>628</v>
      </c>
      <c r="L136" s="577"/>
      <c r="M136" s="577"/>
      <c r="N136" s="569"/>
      <c r="O136" s="578"/>
      <c r="P136" s="578"/>
      <c r="Q136" s="579"/>
      <c r="R136" s="579"/>
      <c r="S136" s="580"/>
      <c r="T136" s="565"/>
      <c r="U136" s="141">
        <v>1047183000</v>
      </c>
      <c r="V136" s="98"/>
      <c r="W136" s="98"/>
      <c r="X136" s="98"/>
      <c r="Y136" s="209"/>
      <c r="Z136" s="141">
        <v>1</v>
      </c>
      <c r="AA136" s="98"/>
      <c r="AB136" s="98"/>
      <c r="AC136" s="98"/>
      <c r="AD136" s="209"/>
      <c r="AE136" s="209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 s="94" customFormat="1">
      <c r="A137" s="564"/>
      <c r="B137" s="581" t="s">
        <v>121</v>
      </c>
      <c r="C137" s="567"/>
      <c r="D137" s="567"/>
      <c r="E137" s="568"/>
      <c r="F137" s="569"/>
      <c r="G137" s="569"/>
      <c r="H137" s="569"/>
      <c r="I137" s="80"/>
      <c r="J137" s="569"/>
      <c r="K137" s="576"/>
      <c r="L137" s="577"/>
      <c r="M137" s="577"/>
      <c r="N137" s="569"/>
      <c r="O137" s="578"/>
      <c r="P137" s="578"/>
      <c r="Q137" s="579"/>
      <c r="R137" s="579"/>
      <c r="S137" s="576"/>
      <c r="T137" s="565"/>
      <c r="U137" s="141"/>
      <c r="V137" s="98"/>
      <c r="W137" s="98"/>
      <c r="X137" s="98"/>
      <c r="Y137" s="209"/>
      <c r="Z137" s="141"/>
      <c r="AA137" s="98"/>
      <c r="AB137" s="98"/>
      <c r="AC137" s="98"/>
      <c r="AD137" s="209"/>
      <c r="AE137" s="209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 s="94" customFormat="1">
      <c r="A138" s="564"/>
      <c r="B138" s="1143" t="s">
        <v>96</v>
      </c>
      <c r="C138" s="1143"/>
      <c r="D138" s="1143"/>
      <c r="E138" s="1144"/>
      <c r="F138" s="569">
        <v>1300000000</v>
      </c>
      <c r="G138" s="569">
        <v>1227370000</v>
      </c>
      <c r="H138" s="569">
        <v>1136800000</v>
      </c>
      <c r="I138" s="80">
        <f>H138/G138</f>
        <v>0.92620807091586077</v>
      </c>
      <c r="J138" s="569">
        <f>F138-H138</f>
        <v>163200000</v>
      </c>
      <c r="K138" s="594" t="s">
        <v>685</v>
      </c>
      <c r="L138" s="577"/>
      <c r="M138" s="577"/>
      <c r="N138" s="569"/>
      <c r="O138" s="578"/>
      <c r="P138" s="578"/>
      <c r="Q138" s="579"/>
      <c r="R138" s="579"/>
      <c r="S138" s="580"/>
      <c r="T138" s="565"/>
      <c r="U138" s="141">
        <v>1300000000</v>
      </c>
      <c r="V138" s="98"/>
      <c r="W138" s="98"/>
      <c r="X138" s="98"/>
      <c r="Y138" s="209"/>
      <c r="Z138" s="141">
        <v>1</v>
      </c>
      <c r="AA138" s="98"/>
      <c r="AB138" s="98"/>
      <c r="AC138" s="98"/>
      <c r="AD138" s="209"/>
      <c r="AE138" s="209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 s="94" customFormat="1">
      <c r="A139" s="564"/>
      <c r="B139" s="581" t="s">
        <v>122</v>
      </c>
      <c r="C139" s="567"/>
      <c r="D139" s="567"/>
      <c r="E139" s="568"/>
      <c r="F139" s="569"/>
      <c r="G139" s="569"/>
      <c r="H139" s="569"/>
      <c r="I139" s="80"/>
      <c r="J139" s="569"/>
      <c r="K139" s="576"/>
      <c r="L139" s="577"/>
      <c r="M139" s="577"/>
      <c r="N139" s="569"/>
      <c r="O139" s="578"/>
      <c r="P139" s="578"/>
      <c r="Q139" s="579"/>
      <c r="R139" s="579"/>
      <c r="S139" s="580"/>
      <c r="T139" s="565"/>
      <c r="U139" s="141"/>
      <c r="V139" s="98"/>
      <c r="W139" s="98"/>
      <c r="X139" s="98"/>
      <c r="Y139" s="209"/>
      <c r="Z139" s="141"/>
      <c r="AA139" s="98"/>
      <c r="AB139" s="98"/>
      <c r="AC139" s="98"/>
      <c r="AD139" s="209"/>
      <c r="AE139" s="209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 s="94" customFormat="1">
      <c r="A140" s="564"/>
      <c r="B140" s="1143" t="s">
        <v>96</v>
      </c>
      <c r="C140" s="1143"/>
      <c r="D140" s="1143"/>
      <c r="E140" s="1144"/>
      <c r="F140" s="569">
        <v>1047183000</v>
      </c>
      <c r="G140" s="569">
        <v>1000590000</v>
      </c>
      <c r="H140" s="569"/>
      <c r="I140" s="80"/>
      <c r="J140" s="569"/>
      <c r="K140" s="576"/>
      <c r="L140" s="577"/>
      <c r="M140" s="577"/>
      <c r="N140" s="569"/>
      <c r="O140" s="578"/>
      <c r="P140" s="578"/>
      <c r="Q140" s="579"/>
      <c r="R140" s="579"/>
      <c r="S140" s="580"/>
      <c r="T140" s="565"/>
      <c r="U140" s="141">
        <v>1047183000</v>
      </c>
      <c r="V140" s="98"/>
      <c r="W140" s="98"/>
      <c r="X140" s="98"/>
      <c r="Y140" s="209"/>
      <c r="Z140" s="141">
        <v>1</v>
      </c>
      <c r="AA140" s="98"/>
      <c r="AB140" s="98"/>
      <c r="AC140" s="98"/>
      <c r="AD140" s="209"/>
      <c r="AE140" s="209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 s="94" customFormat="1">
      <c r="A141" s="564"/>
      <c r="B141" s="581" t="s">
        <v>123</v>
      </c>
      <c r="C141" s="567"/>
      <c r="D141" s="567"/>
      <c r="E141" s="568"/>
      <c r="F141" s="569"/>
      <c r="G141" s="569"/>
      <c r="H141" s="569"/>
      <c r="I141" s="80"/>
      <c r="J141" s="569"/>
      <c r="K141" s="576"/>
      <c r="L141" s="577"/>
      <c r="M141" s="577"/>
      <c r="N141" s="569"/>
      <c r="O141" s="578"/>
      <c r="P141" s="578"/>
      <c r="Q141" s="579"/>
      <c r="R141" s="579"/>
      <c r="S141" s="580"/>
      <c r="T141" s="565"/>
      <c r="U141" s="141"/>
      <c r="V141" s="98"/>
      <c r="W141" s="98"/>
      <c r="X141" s="98"/>
      <c r="Y141" s="209"/>
      <c r="Z141" s="141"/>
      <c r="AA141" s="98"/>
      <c r="AB141" s="98"/>
      <c r="AC141" s="98"/>
      <c r="AD141" s="209"/>
      <c r="AE141" s="209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 s="94" customFormat="1" ht="45">
      <c r="A142" s="564"/>
      <c r="B142" s="1143" t="s">
        <v>96</v>
      </c>
      <c r="C142" s="1143"/>
      <c r="D142" s="1143"/>
      <c r="E142" s="1144"/>
      <c r="F142" s="569">
        <v>1047183000</v>
      </c>
      <c r="G142" s="569">
        <v>997560000</v>
      </c>
      <c r="H142" s="569">
        <v>889100000</v>
      </c>
      <c r="I142" s="80">
        <f>H142/G142</f>
        <v>0.89127471029311522</v>
      </c>
      <c r="J142" s="569">
        <f>F142-H142</f>
        <v>158083000</v>
      </c>
      <c r="K142" s="576" t="s">
        <v>518</v>
      </c>
      <c r="L142" s="577" t="s">
        <v>519</v>
      </c>
      <c r="M142" s="585" t="s">
        <v>775</v>
      </c>
      <c r="N142" s="569">
        <v>120</v>
      </c>
      <c r="O142" s="595">
        <v>43186</v>
      </c>
      <c r="P142" s="596">
        <v>43305</v>
      </c>
      <c r="Q142" s="579">
        <v>30</v>
      </c>
      <c r="R142" s="579">
        <v>45.91</v>
      </c>
      <c r="S142" s="576"/>
      <c r="T142" s="565"/>
      <c r="U142" s="141">
        <v>1047183000</v>
      </c>
      <c r="V142" s="98"/>
      <c r="W142" s="98"/>
      <c r="X142" s="98"/>
      <c r="Y142" s="209"/>
      <c r="Z142" s="141">
        <v>1</v>
      </c>
      <c r="AA142" s="98"/>
      <c r="AB142" s="98"/>
      <c r="AC142" s="98"/>
      <c r="AD142" s="209"/>
      <c r="AE142" s="209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 s="94" customFormat="1">
      <c r="A143" s="564"/>
      <c r="B143" s="581" t="s">
        <v>124</v>
      </c>
      <c r="C143" s="567"/>
      <c r="D143" s="567"/>
      <c r="E143" s="568"/>
      <c r="F143" s="569"/>
      <c r="G143" s="569"/>
      <c r="H143" s="569"/>
      <c r="I143" s="80"/>
      <c r="J143" s="569"/>
      <c r="K143" s="576"/>
      <c r="L143" s="577"/>
      <c r="M143" s="582"/>
      <c r="N143" s="569"/>
      <c r="O143" s="578"/>
      <c r="P143" s="578"/>
      <c r="Q143" s="579"/>
      <c r="R143" s="579"/>
      <c r="S143" s="580"/>
      <c r="T143" s="565"/>
      <c r="U143" s="141"/>
      <c r="V143" s="98"/>
      <c r="W143" s="98"/>
      <c r="X143" s="98"/>
      <c r="Y143" s="209"/>
      <c r="Z143" s="141"/>
      <c r="AA143" s="98"/>
      <c r="AB143" s="98"/>
      <c r="AC143" s="98"/>
      <c r="AD143" s="209"/>
      <c r="AE143" s="209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 s="94" customFormat="1" ht="30">
      <c r="A144" s="564"/>
      <c r="B144" s="1143" t="s">
        <v>96</v>
      </c>
      <c r="C144" s="1143"/>
      <c r="D144" s="1143"/>
      <c r="E144" s="1144"/>
      <c r="F144" s="569">
        <v>750000000</v>
      </c>
      <c r="G144" s="569">
        <v>715850000</v>
      </c>
      <c r="H144" s="569">
        <v>658671000</v>
      </c>
      <c r="I144" s="80">
        <f>H144/G144</f>
        <v>0.92012432772228814</v>
      </c>
      <c r="J144" s="569">
        <f>F144-H144</f>
        <v>91329000</v>
      </c>
      <c r="K144" s="576" t="s">
        <v>470</v>
      </c>
      <c r="L144" s="577" t="s">
        <v>471</v>
      </c>
      <c r="M144" s="582"/>
      <c r="N144" s="569">
        <v>120</v>
      </c>
      <c r="O144" s="578">
        <v>43168</v>
      </c>
      <c r="P144" s="578">
        <v>43287</v>
      </c>
      <c r="Q144" s="579">
        <v>46.331000000000003</v>
      </c>
      <c r="R144" s="579">
        <v>63.465000000000003</v>
      </c>
      <c r="S144" s="580"/>
      <c r="T144" s="565"/>
      <c r="U144" s="141">
        <v>750000000</v>
      </c>
      <c r="V144" s="98"/>
      <c r="W144" s="98"/>
      <c r="X144" s="98"/>
      <c r="Y144" s="209"/>
      <c r="Z144" s="141">
        <v>1</v>
      </c>
      <c r="AA144" s="98"/>
      <c r="AB144" s="98"/>
      <c r="AC144" s="98"/>
      <c r="AD144" s="209"/>
      <c r="AE144" s="209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 s="94" customFormat="1">
      <c r="A145" s="564"/>
      <c r="B145" s="581" t="s">
        <v>125</v>
      </c>
      <c r="C145" s="567"/>
      <c r="D145" s="567"/>
      <c r="E145" s="568"/>
      <c r="F145" s="569"/>
      <c r="G145" s="569"/>
      <c r="H145" s="569"/>
      <c r="I145" s="80"/>
      <c r="J145" s="569"/>
      <c r="K145" s="576"/>
      <c r="L145" s="577"/>
      <c r="M145" s="582"/>
      <c r="N145" s="569"/>
      <c r="O145" s="578"/>
      <c r="P145" s="578"/>
      <c r="Q145" s="579"/>
      <c r="R145" s="579"/>
      <c r="S145" s="580"/>
      <c r="T145" s="565"/>
      <c r="U145" s="141"/>
      <c r="V145" s="98"/>
      <c r="W145" s="98"/>
      <c r="X145" s="98"/>
      <c r="Y145" s="209"/>
      <c r="Z145" s="141"/>
      <c r="AA145" s="98"/>
      <c r="AB145" s="98"/>
      <c r="AC145" s="98"/>
      <c r="AD145" s="209"/>
      <c r="AE145" s="209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 s="94" customFormat="1">
      <c r="A146" s="564"/>
      <c r="B146" s="1143" t="s">
        <v>96</v>
      </c>
      <c r="C146" s="1143"/>
      <c r="D146" s="1143"/>
      <c r="E146" s="1144"/>
      <c r="F146" s="569">
        <v>1047183000</v>
      </c>
      <c r="G146" s="569">
        <v>990520000</v>
      </c>
      <c r="H146" s="569">
        <v>921085000</v>
      </c>
      <c r="I146" s="80">
        <f>H146/G146</f>
        <v>0.92990045632597018</v>
      </c>
      <c r="J146" s="569">
        <f>F146-H146</f>
        <v>126098000</v>
      </c>
      <c r="K146" s="576" t="s">
        <v>630</v>
      </c>
      <c r="L146" s="577"/>
      <c r="M146" s="582"/>
      <c r="N146" s="569">
        <v>120</v>
      </c>
      <c r="O146" s="578"/>
      <c r="P146" s="578"/>
      <c r="Q146" s="579"/>
      <c r="R146" s="579"/>
      <c r="S146" s="580"/>
      <c r="T146" s="565"/>
      <c r="U146" s="141">
        <v>1047183000</v>
      </c>
      <c r="V146" s="98"/>
      <c r="W146" s="98"/>
      <c r="X146" s="98"/>
      <c r="Y146" s="209"/>
      <c r="Z146" s="141">
        <v>1</v>
      </c>
      <c r="AA146" s="98"/>
      <c r="AB146" s="98"/>
      <c r="AC146" s="98"/>
      <c r="AD146" s="209"/>
      <c r="AE146" s="209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 s="94" customFormat="1" ht="33" customHeight="1">
      <c r="A147" s="564"/>
      <c r="B147" s="1153" t="s">
        <v>126</v>
      </c>
      <c r="C147" s="1153"/>
      <c r="D147" s="1153"/>
      <c r="E147" s="1154"/>
      <c r="F147" s="569"/>
      <c r="G147" s="569"/>
      <c r="H147" s="597"/>
      <c r="I147" s="80"/>
      <c r="J147" s="569"/>
      <c r="K147" s="598"/>
      <c r="L147" s="577"/>
      <c r="M147" s="582"/>
      <c r="N147" s="569"/>
      <c r="O147" s="578"/>
      <c r="P147" s="578"/>
      <c r="Q147" s="579"/>
      <c r="R147" s="579"/>
      <c r="S147" s="599"/>
      <c r="T147" s="565"/>
      <c r="U147" s="141"/>
      <c r="V147" s="98"/>
      <c r="W147" s="98"/>
      <c r="X147" s="98"/>
      <c r="Y147" s="209"/>
      <c r="Z147" s="141"/>
      <c r="AA147" s="98"/>
      <c r="AB147" s="98"/>
      <c r="AC147" s="98"/>
      <c r="AD147" s="209"/>
      <c r="AE147" s="209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 s="94" customFormat="1" ht="30">
      <c r="A148" s="564"/>
      <c r="B148" s="1143" t="s">
        <v>96</v>
      </c>
      <c r="C148" s="1143"/>
      <c r="D148" s="1143"/>
      <c r="E148" s="1144"/>
      <c r="F148" s="569">
        <v>750000000</v>
      </c>
      <c r="G148" s="569">
        <v>713730000</v>
      </c>
      <c r="H148" s="569">
        <v>667330000</v>
      </c>
      <c r="I148" s="80">
        <f>H148/G148</f>
        <v>0.93498942177013722</v>
      </c>
      <c r="J148" s="569">
        <f>F148-H148</f>
        <v>82670000</v>
      </c>
      <c r="K148" s="600" t="s">
        <v>466</v>
      </c>
      <c r="L148" s="577" t="s">
        <v>467</v>
      </c>
      <c r="M148" s="582"/>
      <c r="N148" s="569">
        <v>120</v>
      </c>
      <c r="O148" s="578">
        <v>43168</v>
      </c>
      <c r="P148" s="578">
        <v>43287</v>
      </c>
      <c r="Q148" s="579">
        <v>41.64</v>
      </c>
      <c r="R148" s="579">
        <v>50.366999999999997</v>
      </c>
      <c r="S148" s="580"/>
      <c r="T148" s="565"/>
      <c r="U148" s="141">
        <v>750000000</v>
      </c>
      <c r="V148" s="98"/>
      <c r="W148" s="98"/>
      <c r="X148" s="98"/>
      <c r="Y148" s="209"/>
      <c r="Z148" s="141">
        <v>1</v>
      </c>
      <c r="AA148" s="98"/>
      <c r="AB148" s="98"/>
      <c r="AC148" s="98"/>
      <c r="AD148" s="209"/>
      <c r="AE148" s="209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 s="94" customFormat="1">
      <c r="A149" s="564"/>
      <c r="B149" s="581" t="s">
        <v>127</v>
      </c>
      <c r="C149" s="567"/>
      <c r="D149" s="567"/>
      <c r="E149" s="568"/>
      <c r="F149" s="569"/>
      <c r="G149" s="569"/>
      <c r="H149" s="569"/>
      <c r="I149" s="80"/>
      <c r="J149" s="569"/>
      <c r="K149" s="600"/>
      <c r="L149" s="577"/>
      <c r="M149" s="582"/>
      <c r="N149" s="569"/>
      <c r="O149" s="578"/>
      <c r="P149" s="578"/>
      <c r="Q149" s="579"/>
      <c r="R149" s="579"/>
      <c r="S149" s="580"/>
      <c r="T149" s="565"/>
      <c r="U149" s="141"/>
      <c r="V149" s="98"/>
      <c r="W149" s="98"/>
      <c r="X149" s="98"/>
      <c r="Y149" s="209"/>
      <c r="Z149" s="141"/>
      <c r="AA149" s="98"/>
      <c r="AB149" s="98"/>
      <c r="AC149" s="98"/>
      <c r="AD149" s="209"/>
      <c r="AE149" s="209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 s="94" customFormat="1">
      <c r="A150" s="564"/>
      <c r="B150" s="581" t="s">
        <v>129</v>
      </c>
      <c r="C150" s="567"/>
      <c r="D150" s="567"/>
      <c r="E150" s="568"/>
      <c r="F150" s="569"/>
      <c r="G150" s="569"/>
      <c r="H150" s="569"/>
      <c r="I150" s="80"/>
      <c r="J150" s="569"/>
      <c r="K150" s="600"/>
      <c r="L150" s="577"/>
      <c r="M150" s="582"/>
      <c r="N150" s="569"/>
      <c r="O150" s="578"/>
      <c r="P150" s="578"/>
      <c r="Q150" s="579"/>
      <c r="R150" s="579"/>
      <c r="S150" s="580"/>
      <c r="T150" s="565"/>
      <c r="U150" s="141"/>
      <c r="V150" s="98"/>
      <c r="W150" s="98"/>
      <c r="X150" s="98"/>
      <c r="Y150" s="209"/>
      <c r="Z150" s="141"/>
      <c r="AA150" s="98"/>
      <c r="AB150" s="98"/>
      <c r="AC150" s="98"/>
      <c r="AD150" s="209"/>
      <c r="AE150" s="209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 s="94" customFormat="1">
      <c r="A151" s="564"/>
      <c r="B151" s="1143" t="s">
        <v>96</v>
      </c>
      <c r="C151" s="1143"/>
      <c r="D151" s="1143"/>
      <c r="E151" s="1144"/>
      <c r="F151" s="569">
        <v>1092292500</v>
      </c>
      <c r="G151" s="569">
        <v>1035650000</v>
      </c>
      <c r="H151" s="597">
        <v>936000000</v>
      </c>
      <c r="I151" s="80">
        <f>H151/G151</f>
        <v>0.90378023463525325</v>
      </c>
      <c r="J151" s="569">
        <f>F151-H151</f>
        <v>156292500</v>
      </c>
      <c r="K151" s="600" t="s">
        <v>629</v>
      </c>
      <c r="L151" s="577"/>
      <c r="M151" s="582"/>
      <c r="N151" s="569"/>
      <c r="O151" s="578"/>
      <c r="P151" s="578"/>
      <c r="Q151" s="579"/>
      <c r="R151" s="579"/>
      <c r="S151" s="580"/>
      <c r="T151" s="565"/>
      <c r="U151" s="141">
        <v>1092292500</v>
      </c>
      <c r="V151" s="98"/>
      <c r="W151" s="98"/>
      <c r="X151" s="98"/>
      <c r="Y151" s="209"/>
      <c r="Z151" s="141">
        <v>1</v>
      </c>
      <c r="AA151" s="98"/>
      <c r="AB151" s="98"/>
      <c r="AC151" s="98"/>
      <c r="AD151" s="209"/>
      <c r="AE151" s="209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 s="94" customFormat="1">
      <c r="A152" s="564"/>
      <c r="B152" s="581" t="s">
        <v>130</v>
      </c>
      <c r="C152" s="567"/>
      <c r="D152" s="567"/>
      <c r="E152" s="568"/>
      <c r="F152" s="569"/>
      <c r="G152" s="569"/>
      <c r="H152" s="569"/>
      <c r="I152" s="80"/>
      <c r="J152" s="569"/>
      <c r="K152" s="600"/>
      <c r="L152" s="577"/>
      <c r="M152" s="582"/>
      <c r="N152" s="569"/>
      <c r="O152" s="578"/>
      <c r="P152" s="578"/>
      <c r="Q152" s="579"/>
      <c r="R152" s="579"/>
      <c r="S152" s="580"/>
      <c r="T152" s="565"/>
      <c r="U152" s="141"/>
      <c r="V152" s="98"/>
      <c r="W152" s="98"/>
      <c r="X152" s="98"/>
      <c r="Y152" s="209"/>
      <c r="Z152" s="141"/>
      <c r="AA152" s="98"/>
      <c r="AB152" s="98"/>
      <c r="AC152" s="98"/>
      <c r="AD152" s="209"/>
      <c r="AE152" s="209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 s="94" customFormat="1">
      <c r="A153" s="564"/>
      <c r="B153" s="1143" t="s">
        <v>96</v>
      </c>
      <c r="C153" s="1143"/>
      <c r="D153" s="1143"/>
      <c r="E153" s="1144"/>
      <c r="F153" s="569">
        <v>1095109500</v>
      </c>
      <c r="G153" s="569">
        <v>1072814500</v>
      </c>
      <c r="H153" s="569">
        <v>987500000</v>
      </c>
      <c r="I153" s="80">
        <f>H153/G153</f>
        <v>0.92047600027777399</v>
      </c>
      <c r="J153" s="569">
        <f>F153-H153</f>
        <v>107609500</v>
      </c>
      <c r="K153" s="600" t="s">
        <v>627</v>
      </c>
      <c r="L153" s="577"/>
      <c r="M153" s="582"/>
      <c r="N153" s="569"/>
      <c r="O153" s="578"/>
      <c r="P153" s="578"/>
      <c r="Q153" s="579"/>
      <c r="R153" s="579"/>
      <c r="S153" s="580"/>
      <c r="T153" s="565"/>
      <c r="U153" s="141">
        <v>1095109500</v>
      </c>
      <c r="V153" s="98"/>
      <c r="W153" s="98"/>
      <c r="X153" s="98"/>
      <c r="Y153" s="209"/>
      <c r="Z153" s="141">
        <v>1</v>
      </c>
      <c r="AA153" s="98"/>
      <c r="AB153" s="98"/>
      <c r="AC153" s="98"/>
      <c r="AD153" s="209"/>
      <c r="AE153" s="209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 s="94" customFormat="1">
      <c r="A154" s="564"/>
      <c r="B154" s="581" t="s">
        <v>131</v>
      </c>
      <c r="C154" s="567"/>
      <c r="D154" s="567"/>
      <c r="E154" s="568"/>
      <c r="F154" s="569"/>
      <c r="G154" s="569"/>
      <c r="H154" s="569"/>
      <c r="I154" s="80"/>
      <c r="J154" s="569"/>
      <c r="K154" s="600"/>
      <c r="L154" s="577"/>
      <c r="M154" s="582"/>
      <c r="N154" s="569"/>
      <c r="O154" s="578"/>
      <c r="P154" s="578"/>
      <c r="Q154" s="579"/>
      <c r="R154" s="579"/>
      <c r="S154" s="580"/>
      <c r="T154" s="565"/>
      <c r="U154" s="141"/>
      <c r="V154" s="98"/>
      <c r="W154" s="98"/>
      <c r="X154" s="98"/>
      <c r="Y154" s="209"/>
      <c r="Z154" s="141"/>
      <c r="AA154" s="98"/>
      <c r="AB154" s="98"/>
      <c r="AC154" s="98"/>
      <c r="AD154" s="209"/>
      <c r="AE154" s="209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 s="94" customFormat="1" ht="36" customHeight="1">
      <c r="A155" s="564"/>
      <c r="B155" s="1143" t="s">
        <v>96</v>
      </c>
      <c r="C155" s="1143"/>
      <c r="D155" s="1143"/>
      <c r="E155" s="1144"/>
      <c r="F155" s="569">
        <v>750000000</v>
      </c>
      <c r="G155" s="569">
        <v>716240000</v>
      </c>
      <c r="H155" s="569">
        <v>637118000</v>
      </c>
      <c r="I155" s="80">
        <f>H155/G155</f>
        <v>0.88953144197475709</v>
      </c>
      <c r="J155" s="569">
        <f>F155-H155</f>
        <v>112882000</v>
      </c>
      <c r="K155" s="600" t="s">
        <v>462</v>
      </c>
      <c r="L155" s="577" t="s">
        <v>463</v>
      </c>
      <c r="M155" s="601" t="s">
        <v>570</v>
      </c>
      <c r="N155" s="569">
        <v>120</v>
      </c>
      <c r="O155" s="578">
        <v>43175</v>
      </c>
      <c r="P155" s="593">
        <v>43294</v>
      </c>
      <c r="Q155" s="579">
        <v>34.22</v>
      </c>
      <c r="R155" s="579">
        <v>56.65</v>
      </c>
      <c r="S155" s="599"/>
      <c r="T155" s="565"/>
      <c r="U155" s="141">
        <v>750000000</v>
      </c>
      <c r="V155" s="98"/>
      <c r="W155" s="98"/>
      <c r="X155" s="98"/>
      <c r="Y155" s="209"/>
      <c r="Z155" s="141">
        <v>1</v>
      </c>
      <c r="AA155" s="98"/>
      <c r="AB155" s="98"/>
      <c r="AC155" s="98"/>
      <c r="AD155" s="209"/>
      <c r="AE155" s="209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 s="94" customFormat="1">
      <c r="A156" s="564"/>
      <c r="B156" s="581" t="s">
        <v>132</v>
      </c>
      <c r="C156" s="567"/>
      <c r="D156" s="567"/>
      <c r="E156" s="568"/>
      <c r="F156" s="569"/>
      <c r="G156" s="569"/>
      <c r="H156" s="569"/>
      <c r="I156" s="80"/>
      <c r="J156" s="569"/>
      <c r="K156" s="600"/>
      <c r="L156" s="577"/>
      <c r="M156" s="582"/>
      <c r="N156" s="569"/>
      <c r="O156" s="578"/>
      <c r="P156" s="578"/>
      <c r="Q156" s="579"/>
      <c r="R156" s="579"/>
      <c r="S156" s="580"/>
      <c r="T156" s="565"/>
      <c r="U156" s="141"/>
      <c r="V156" s="98"/>
      <c r="W156" s="98"/>
      <c r="X156" s="98"/>
      <c r="Y156" s="209"/>
      <c r="Z156" s="141"/>
      <c r="AA156" s="98"/>
      <c r="AB156" s="98"/>
      <c r="AC156" s="98"/>
      <c r="AD156" s="209"/>
      <c r="AE156" s="209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 s="94" customFormat="1" ht="30">
      <c r="A157" s="564"/>
      <c r="B157" s="1143" t="s">
        <v>96</v>
      </c>
      <c r="C157" s="1143"/>
      <c r="D157" s="1143"/>
      <c r="E157" s="1144"/>
      <c r="F157" s="569">
        <v>1300000000</v>
      </c>
      <c r="G157" s="569">
        <v>1244140000</v>
      </c>
      <c r="H157" s="569">
        <v>1168900000</v>
      </c>
      <c r="I157" s="80">
        <f>H157/G157</f>
        <v>0.93952449081293099</v>
      </c>
      <c r="J157" s="569">
        <f>F157-H157</f>
        <v>131100000</v>
      </c>
      <c r="K157" s="600" t="s">
        <v>512</v>
      </c>
      <c r="L157" s="577" t="s">
        <v>513</v>
      </c>
      <c r="M157" s="577"/>
      <c r="N157" s="569"/>
      <c r="O157" s="578">
        <v>43186</v>
      </c>
      <c r="P157" s="578">
        <v>43305</v>
      </c>
      <c r="Q157" s="579">
        <v>24.1</v>
      </c>
      <c r="R157" s="579">
        <v>32.53</v>
      </c>
      <c r="S157" s="580"/>
      <c r="T157" s="565"/>
      <c r="U157" s="141">
        <v>1300000000</v>
      </c>
      <c r="V157" s="98"/>
      <c r="W157" s="98"/>
      <c r="X157" s="98"/>
      <c r="Y157" s="209"/>
      <c r="Z157" s="141">
        <v>1</v>
      </c>
      <c r="AA157" s="98"/>
      <c r="AB157" s="98"/>
      <c r="AC157" s="98"/>
      <c r="AD157" s="209"/>
      <c r="AE157" s="209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 s="94" customFormat="1" ht="14.25" customHeight="1">
      <c r="A158" s="564"/>
      <c r="B158" s="581" t="s">
        <v>133</v>
      </c>
      <c r="C158" s="567"/>
      <c r="D158" s="567"/>
      <c r="E158" s="568"/>
      <c r="F158" s="569"/>
      <c r="G158" s="569"/>
      <c r="H158" s="569"/>
      <c r="I158" s="80"/>
      <c r="J158" s="569"/>
      <c r="K158" s="600"/>
      <c r="L158" s="577"/>
      <c r="M158" s="577"/>
      <c r="N158" s="569"/>
      <c r="O158" s="578"/>
      <c r="P158" s="578"/>
      <c r="Q158" s="579"/>
      <c r="R158" s="579"/>
      <c r="S158" s="580"/>
      <c r="T158" s="565"/>
      <c r="U158" s="141"/>
      <c r="V158" s="98"/>
      <c r="W158" s="98"/>
      <c r="X158" s="98"/>
      <c r="Y158" s="209"/>
      <c r="Z158" s="141"/>
      <c r="AA158" s="98"/>
      <c r="AB158" s="98"/>
      <c r="AC158" s="98"/>
      <c r="AD158" s="209"/>
      <c r="AE158" s="209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 s="94" customFormat="1">
      <c r="A159" s="564"/>
      <c r="B159" s="1143" t="s">
        <v>96</v>
      </c>
      <c r="C159" s="1143"/>
      <c r="D159" s="1143"/>
      <c r="E159" s="1144"/>
      <c r="F159" s="569">
        <v>1300000000</v>
      </c>
      <c r="G159" s="569">
        <v>1233923000</v>
      </c>
      <c r="H159" s="569">
        <v>1122132000</v>
      </c>
      <c r="I159" s="80">
        <f>H159/G159</f>
        <v>0.90940196430409348</v>
      </c>
      <c r="J159" s="569">
        <f>F159-H159</f>
        <v>177868000</v>
      </c>
      <c r="K159" s="600" t="s">
        <v>633</v>
      </c>
      <c r="L159" s="577"/>
      <c r="M159" s="577"/>
      <c r="N159" s="569"/>
      <c r="O159" s="578"/>
      <c r="P159" s="578"/>
      <c r="Q159" s="579"/>
      <c r="R159" s="579"/>
      <c r="S159" s="580"/>
      <c r="T159" s="565"/>
      <c r="U159" s="141">
        <v>1300000000</v>
      </c>
      <c r="V159" s="98"/>
      <c r="W159" s="98"/>
      <c r="X159" s="98"/>
      <c r="Y159" s="209"/>
      <c r="Z159" s="141">
        <v>1</v>
      </c>
      <c r="AA159" s="98"/>
      <c r="AB159" s="98"/>
      <c r="AC159" s="98"/>
      <c r="AD159" s="209"/>
      <c r="AE159" s="209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 s="94" customFormat="1">
      <c r="A160" s="564"/>
      <c r="B160" s="581" t="s">
        <v>134</v>
      </c>
      <c r="C160" s="567"/>
      <c r="D160" s="567"/>
      <c r="E160" s="568"/>
      <c r="F160" s="569"/>
      <c r="G160" s="569"/>
      <c r="H160" s="569"/>
      <c r="I160" s="80"/>
      <c r="J160" s="569"/>
      <c r="K160" s="600"/>
      <c r="L160" s="577"/>
      <c r="M160" s="577"/>
      <c r="N160" s="569"/>
      <c r="O160" s="578"/>
      <c r="P160" s="578"/>
      <c r="Q160" s="579"/>
      <c r="R160" s="579"/>
      <c r="S160" s="580"/>
      <c r="T160" s="565"/>
      <c r="U160" s="141"/>
      <c r="V160" s="98"/>
      <c r="W160" s="98"/>
      <c r="X160" s="98"/>
      <c r="Y160" s="209"/>
      <c r="Z160" s="141"/>
      <c r="AA160" s="98"/>
      <c r="AB160" s="98"/>
      <c r="AC160" s="98"/>
      <c r="AD160" s="209"/>
      <c r="AE160" s="209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 s="94" customFormat="1" ht="30">
      <c r="A161" s="564"/>
      <c r="B161" s="1143" t="s">
        <v>96</v>
      </c>
      <c r="C161" s="1143"/>
      <c r="D161" s="1143"/>
      <c r="E161" s="1144"/>
      <c r="F161" s="569">
        <v>1047183000</v>
      </c>
      <c r="G161" s="569">
        <v>996723000</v>
      </c>
      <c r="H161" s="569">
        <v>901798000</v>
      </c>
      <c r="I161" s="80">
        <f>H161/G161</f>
        <v>0.90476290804967885</v>
      </c>
      <c r="J161" s="569">
        <f>F161-H161</f>
        <v>145385000</v>
      </c>
      <c r="K161" s="602" t="s">
        <v>686</v>
      </c>
      <c r="L161" s="577"/>
      <c r="M161" s="577"/>
      <c r="N161" s="569"/>
      <c r="O161" s="578"/>
      <c r="P161" s="578"/>
      <c r="Q161" s="579"/>
      <c r="R161" s="579"/>
      <c r="S161" s="580"/>
      <c r="T161" s="565"/>
      <c r="U161" s="141">
        <v>1047183000</v>
      </c>
      <c r="V161" s="98"/>
      <c r="W161" s="98"/>
      <c r="X161" s="98"/>
      <c r="Y161" s="209"/>
      <c r="Z161" s="141">
        <v>1</v>
      </c>
      <c r="AA161" s="98"/>
      <c r="AB161" s="98"/>
      <c r="AC161" s="98"/>
      <c r="AD161" s="209"/>
      <c r="AE161" s="209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 s="94" customFormat="1">
      <c r="A162" s="564"/>
      <c r="B162" s="581" t="s">
        <v>135</v>
      </c>
      <c r="C162" s="567"/>
      <c r="D162" s="567"/>
      <c r="E162" s="568"/>
      <c r="F162" s="569"/>
      <c r="G162" s="569"/>
      <c r="H162" s="569"/>
      <c r="I162" s="80"/>
      <c r="J162" s="569"/>
      <c r="K162" s="600"/>
      <c r="L162" s="577"/>
      <c r="M162" s="577"/>
      <c r="N162" s="569"/>
      <c r="O162" s="578"/>
      <c r="P162" s="578"/>
      <c r="Q162" s="579"/>
      <c r="R162" s="579"/>
      <c r="S162" s="580"/>
      <c r="T162" s="565"/>
      <c r="U162" s="141"/>
      <c r="V162" s="98"/>
      <c r="W162" s="98"/>
      <c r="X162" s="98"/>
      <c r="Y162" s="209"/>
      <c r="Z162" s="141"/>
      <c r="AA162" s="98"/>
      <c r="AB162" s="98"/>
      <c r="AC162" s="98"/>
      <c r="AD162" s="209"/>
      <c r="AE162" s="209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 s="94" customFormat="1">
      <c r="A163" s="564"/>
      <c r="B163" s="1143" t="s">
        <v>96</v>
      </c>
      <c r="C163" s="1143"/>
      <c r="D163" s="1143"/>
      <c r="E163" s="1144"/>
      <c r="F163" s="569">
        <v>1047183000</v>
      </c>
      <c r="G163" s="569">
        <v>1020656000</v>
      </c>
      <c r="H163" s="569">
        <v>987095000</v>
      </c>
      <c r="I163" s="80">
        <f>H163/G163</f>
        <v>0.96711820633004653</v>
      </c>
      <c r="J163" s="569">
        <f>F163-H163</f>
        <v>60088000</v>
      </c>
      <c r="K163" s="600" t="s">
        <v>630</v>
      </c>
      <c r="L163" s="577"/>
      <c r="M163" s="577"/>
      <c r="N163" s="569"/>
      <c r="O163" s="578"/>
      <c r="P163" s="578"/>
      <c r="Q163" s="579"/>
      <c r="R163" s="579"/>
      <c r="S163" s="580"/>
      <c r="T163" s="565"/>
      <c r="U163" s="141">
        <v>1047183000</v>
      </c>
      <c r="V163" s="98"/>
      <c r="W163" s="98"/>
      <c r="X163" s="98"/>
      <c r="Y163" s="209"/>
      <c r="Z163" s="141">
        <v>1</v>
      </c>
      <c r="AA163" s="98"/>
      <c r="AB163" s="98"/>
      <c r="AC163" s="98"/>
      <c r="AD163" s="209"/>
      <c r="AE163" s="209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 s="94" customFormat="1">
      <c r="A164" s="564"/>
      <c r="B164" s="581" t="s">
        <v>136</v>
      </c>
      <c r="C164" s="567"/>
      <c r="D164" s="567"/>
      <c r="E164" s="568"/>
      <c r="F164" s="79"/>
      <c r="G164" s="79"/>
      <c r="H164" s="79"/>
      <c r="I164" s="80"/>
      <c r="J164" s="79"/>
      <c r="K164" s="603"/>
      <c r="L164" s="81"/>
      <c r="M164" s="81"/>
      <c r="N164" s="79"/>
      <c r="O164" s="82"/>
      <c r="P164" s="82"/>
      <c r="Q164" s="83"/>
      <c r="R164" s="83"/>
      <c r="S164" s="570"/>
      <c r="T164" s="565"/>
      <c r="U164" s="101"/>
      <c r="V164" s="98"/>
      <c r="W164" s="98"/>
      <c r="X164" s="98"/>
      <c r="Y164" s="209"/>
      <c r="Z164" s="101"/>
      <c r="AA164" s="98"/>
      <c r="AB164" s="98"/>
      <c r="AC164" s="98"/>
      <c r="AD164" s="209"/>
      <c r="AE164" s="209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 s="94" customFormat="1" ht="36" customHeight="1">
      <c r="A165" s="564"/>
      <c r="B165" s="1143" t="s">
        <v>96</v>
      </c>
      <c r="C165" s="1143"/>
      <c r="D165" s="1143"/>
      <c r="E165" s="1144"/>
      <c r="F165" s="569">
        <v>1047183000</v>
      </c>
      <c r="G165" s="569">
        <v>994853000</v>
      </c>
      <c r="H165" s="569">
        <v>923917000</v>
      </c>
      <c r="I165" s="80">
        <f>H165/G165</f>
        <v>0.92869700347689554</v>
      </c>
      <c r="J165" s="569">
        <f>F165-H165</f>
        <v>123266000</v>
      </c>
      <c r="K165" s="600" t="s">
        <v>516</v>
      </c>
      <c r="L165" s="577" t="s">
        <v>517</v>
      </c>
      <c r="M165" s="601" t="s">
        <v>580</v>
      </c>
      <c r="N165" s="569">
        <v>120</v>
      </c>
      <c r="O165" s="578">
        <v>43186</v>
      </c>
      <c r="P165" s="578">
        <v>43305</v>
      </c>
      <c r="Q165" s="579">
        <v>32.567</v>
      </c>
      <c r="R165" s="579">
        <v>55.451000000000001</v>
      </c>
      <c r="S165" s="599"/>
      <c r="T165" s="565"/>
      <c r="U165" s="141">
        <v>1047183000</v>
      </c>
      <c r="V165" s="98"/>
      <c r="W165" s="98"/>
      <c r="X165" s="98"/>
      <c r="Y165" s="209"/>
      <c r="Z165" s="141">
        <v>1</v>
      </c>
      <c r="AA165" s="98"/>
      <c r="AB165" s="98"/>
      <c r="AC165" s="98"/>
      <c r="AD165" s="209"/>
      <c r="AE165" s="209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 s="94" customFormat="1">
      <c r="A166" s="564"/>
      <c r="B166" s="581" t="s">
        <v>137</v>
      </c>
      <c r="C166" s="567"/>
      <c r="D166" s="567"/>
      <c r="E166" s="568"/>
      <c r="F166" s="79"/>
      <c r="G166" s="79"/>
      <c r="H166" s="79"/>
      <c r="I166" s="80"/>
      <c r="J166" s="79"/>
      <c r="K166" s="603"/>
      <c r="L166" s="81"/>
      <c r="M166" s="604"/>
      <c r="N166" s="79"/>
      <c r="O166" s="82"/>
      <c r="P166" s="82"/>
      <c r="Q166" s="83"/>
      <c r="R166" s="83"/>
      <c r="S166" s="570"/>
      <c r="T166" s="565"/>
      <c r="U166" s="101"/>
      <c r="V166" s="98"/>
      <c r="W166" s="98"/>
      <c r="X166" s="98"/>
      <c r="Y166" s="209"/>
      <c r="Z166" s="101"/>
      <c r="AA166" s="98"/>
      <c r="AB166" s="98"/>
      <c r="AC166" s="98"/>
      <c r="AD166" s="209"/>
      <c r="AE166" s="209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 s="94" customFormat="1" ht="30">
      <c r="A167" s="564"/>
      <c r="B167" s="1143" t="s">
        <v>96</v>
      </c>
      <c r="C167" s="1143"/>
      <c r="D167" s="1143"/>
      <c r="E167" s="1144"/>
      <c r="F167" s="569">
        <v>1047183000</v>
      </c>
      <c r="G167" s="569">
        <v>996542000</v>
      </c>
      <c r="H167" s="569">
        <v>920527000</v>
      </c>
      <c r="I167" s="80">
        <f>H167/G167</f>
        <v>0.92372122800644629</v>
      </c>
      <c r="J167" s="569">
        <f>F167-H167</f>
        <v>126656000</v>
      </c>
      <c r="K167" s="600" t="s">
        <v>514</v>
      </c>
      <c r="L167" s="577" t="s">
        <v>515</v>
      </c>
      <c r="M167" s="605" t="s">
        <v>612</v>
      </c>
      <c r="N167" s="569">
        <v>120</v>
      </c>
      <c r="O167" s="578">
        <v>43185</v>
      </c>
      <c r="P167" s="578">
        <v>43304</v>
      </c>
      <c r="Q167" s="579">
        <v>16.29</v>
      </c>
      <c r="R167" s="579">
        <v>24.6</v>
      </c>
      <c r="S167" s="606"/>
      <c r="T167" s="565"/>
      <c r="U167" s="141">
        <v>1047183000</v>
      </c>
      <c r="V167" s="98"/>
      <c r="W167" s="98"/>
      <c r="X167" s="98"/>
      <c r="Y167" s="209"/>
      <c r="Z167" s="141">
        <v>1</v>
      </c>
      <c r="AA167" s="98"/>
      <c r="AB167" s="98"/>
      <c r="AC167" s="98"/>
      <c r="AD167" s="209"/>
      <c r="AE167" s="209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 s="94" customFormat="1">
      <c r="A168" s="564"/>
      <c r="B168" s="581" t="s">
        <v>138</v>
      </c>
      <c r="C168" s="567"/>
      <c r="D168" s="567"/>
      <c r="E168" s="568"/>
      <c r="F168" s="569"/>
      <c r="G168" s="569"/>
      <c r="H168" s="569"/>
      <c r="I168" s="80"/>
      <c r="J168" s="569"/>
      <c r="K168" s="600"/>
      <c r="L168" s="577"/>
      <c r="M168" s="577"/>
      <c r="N168" s="569"/>
      <c r="O168" s="578"/>
      <c r="P168" s="578"/>
      <c r="Q168" s="579"/>
      <c r="R168" s="579"/>
      <c r="S168" s="580"/>
      <c r="T168" s="565"/>
      <c r="U168" s="141"/>
      <c r="V168" s="98"/>
      <c r="W168" s="98"/>
      <c r="X168" s="98"/>
      <c r="Y168" s="209"/>
      <c r="Z168" s="141"/>
      <c r="AA168" s="98"/>
      <c r="AB168" s="98"/>
      <c r="AC168" s="98"/>
      <c r="AD168" s="209"/>
      <c r="AE168" s="209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 s="94" customFormat="1" ht="33" customHeight="1">
      <c r="A169" s="564"/>
      <c r="B169" s="1153" t="s">
        <v>139</v>
      </c>
      <c r="C169" s="1153"/>
      <c r="D169" s="1153"/>
      <c r="E169" s="1154"/>
      <c r="F169" s="79"/>
      <c r="G169" s="79"/>
      <c r="H169" s="79"/>
      <c r="I169" s="80"/>
      <c r="J169" s="79"/>
      <c r="K169" s="603"/>
      <c r="L169" s="81"/>
      <c r="M169" s="81"/>
      <c r="N169" s="79"/>
      <c r="O169" s="82"/>
      <c r="P169" s="82"/>
      <c r="Q169" s="83"/>
      <c r="R169" s="83"/>
      <c r="S169" s="570"/>
      <c r="T169" s="565"/>
      <c r="U169" s="101"/>
      <c r="V169" s="98"/>
      <c r="W169" s="98"/>
      <c r="X169" s="98"/>
      <c r="Y169" s="209"/>
      <c r="Z169" s="101"/>
      <c r="AA169" s="98"/>
      <c r="AB169" s="98"/>
      <c r="AC169" s="98"/>
      <c r="AD169" s="209"/>
      <c r="AE169" s="209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 s="94" customFormat="1" ht="30">
      <c r="A170" s="564"/>
      <c r="B170" s="1143" t="s">
        <v>96</v>
      </c>
      <c r="C170" s="1143"/>
      <c r="D170" s="1143"/>
      <c r="E170" s="1144"/>
      <c r="F170" s="569">
        <v>1300000000</v>
      </c>
      <c r="G170" s="569">
        <v>1233000000</v>
      </c>
      <c r="H170" s="569">
        <v>1145888000</v>
      </c>
      <c r="I170" s="80">
        <f>H170/G170</f>
        <v>0.9293495539334955</v>
      </c>
      <c r="J170" s="569">
        <f>F170-H170</f>
        <v>154112000</v>
      </c>
      <c r="K170" s="600" t="s">
        <v>510</v>
      </c>
      <c r="L170" s="577" t="s">
        <v>511</v>
      </c>
      <c r="M170" s="577"/>
      <c r="N170" s="569">
        <v>120</v>
      </c>
      <c r="O170" s="578">
        <v>43187</v>
      </c>
      <c r="P170" s="578">
        <v>43304</v>
      </c>
      <c r="Q170" s="579"/>
      <c r="R170" s="579"/>
      <c r="S170" s="580"/>
      <c r="T170" s="565"/>
      <c r="U170" s="141">
        <v>1300000000</v>
      </c>
      <c r="V170" s="98"/>
      <c r="W170" s="98"/>
      <c r="X170" s="98"/>
      <c r="Y170" s="209"/>
      <c r="Z170" s="141">
        <v>1</v>
      </c>
      <c r="AA170" s="98"/>
      <c r="AB170" s="98"/>
      <c r="AC170" s="98"/>
      <c r="AD170" s="209"/>
      <c r="AE170" s="209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 s="94" customFormat="1" ht="19.5" customHeight="1">
      <c r="A171" s="564"/>
      <c r="B171" s="1153" t="s">
        <v>140</v>
      </c>
      <c r="C171" s="1153"/>
      <c r="D171" s="1153"/>
      <c r="E171" s="1154"/>
      <c r="F171" s="79"/>
      <c r="G171" s="79"/>
      <c r="H171" s="79"/>
      <c r="I171" s="80"/>
      <c r="J171" s="79"/>
      <c r="K171" s="603"/>
      <c r="L171" s="81"/>
      <c r="M171" s="81"/>
      <c r="N171" s="79"/>
      <c r="O171" s="82"/>
      <c r="P171" s="82"/>
      <c r="Q171" s="83"/>
      <c r="R171" s="83"/>
      <c r="S171" s="570"/>
      <c r="T171" s="565"/>
      <c r="U171" s="101"/>
      <c r="V171" s="98"/>
      <c r="W171" s="98"/>
      <c r="X171" s="98"/>
      <c r="Y171" s="209"/>
      <c r="Z171" s="101"/>
      <c r="AA171" s="98"/>
      <c r="AB171" s="98"/>
      <c r="AC171" s="98"/>
      <c r="AD171" s="209"/>
      <c r="AE171" s="209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 s="94" customFormat="1" ht="30">
      <c r="A172" s="564"/>
      <c r="B172" s="1143" t="s">
        <v>96</v>
      </c>
      <c r="C172" s="1143"/>
      <c r="D172" s="1143"/>
      <c r="E172" s="1144"/>
      <c r="F172" s="569">
        <v>1300000000</v>
      </c>
      <c r="G172" s="569">
        <v>1234800000</v>
      </c>
      <c r="H172" s="597">
        <v>1164956000</v>
      </c>
      <c r="I172" s="80">
        <f>H172/G172</f>
        <v>0.94343699384515711</v>
      </c>
      <c r="J172" s="569">
        <f>F172-H172</f>
        <v>135044000</v>
      </c>
      <c r="K172" s="600" t="s">
        <v>632</v>
      </c>
      <c r="L172" s="577"/>
      <c r="M172" s="577"/>
      <c r="N172" s="569"/>
      <c r="O172" s="578"/>
      <c r="P172" s="578"/>
      <c r="Q172" s="579"/>
      <c r="R172" s="579"/>
      <c r="S172" s="580"/>
      <c r="T172" s="565"/>
      <c r="U172" s="141">
        <v>1300000000</v>
      </c>
      <c r="V172" s="98"/>
      <c r="W172" s="98"/>
      <c r="X172" s="98"/>
      <c r="Y172" s="209"/>
      <c r="Z172" s="141">
        <v>1</v>
      </c>
      <c r="AA172" s="98"/>
      <c r="AB172" s="98"/>
      <c r="AC172" s="98"/>
      <c r="AD172" s="209"/>
      <c r="AE172" s="209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 s="94" customFormat="1" ht="16.5" customHeight="1">
      <c r="A173" s="564"/>
      <c r="B173" s="1153" t="s">
        <v>141</v>
      </c>
      <c r="C173" s="1153"/>
      <c r="D173" s="1153"/>
      <c r="E173" s="1154"/>
      <c r="F173" s="79"/>
      <c r="G173" s="79"/>
      <c r="H173" s="79"/>
      <c r="I173" s="80"/>
      <c r="J173" s="79"/>
      <c r="K173" s="603"/>
      <c r="L173" s="81"/>
      <c r="M173" s="81"/>
      <c r="N173" s="79"/>
      <c r="O173" s="82"/>
      <c r="P173" s="82"/>
      <c r="Q173" s="83"/>
      <c r="R173" s="83"/>
      <c r="S173" s="570"/>
      <c r="T173" s="565"/>
      <c r="U173" s="101"/>
      <c r="V173" s="98"/>
      <c r="W173" s="98"/>
      <c r="X173" s="98"/>
      <c r="Y173" s="209"/>
      <c r="Z173" s="101"/>
      <c r="AA173" s="98"/>
      <c r="AB173" s="98"/>
      <c r="AC173" s="98"/>
      <c r="AD173" s="209"/>
      <c r="AE173" s="209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 s="94" customFormat="1" ht="16.5">
      <c r="A174" s="564"/>
      <c r="B174" s="1143" t="s">
        <v>96</v>
      </c>
      <c r="C174" s="1143"/>
      <c r="D174" s="1143"/>
      <c r="E174" s="1144"/>
      <c r="F174" s="569">
        <v>1047183000</v>
      </c>
      <c r="G174" s="569">
        <v>993651000</v>
      </c>
      <c r="H174" s="597"/>
      <c r="I174" s="80"/>
      <c r="J174" s="569"/>
      <c r="K174" s="600"/>
      <c r="L174" s="577"/>
      <c r="M174" s="577"/>
      <c r="N174" s="569"/>
      <c r="O174" s="578"/>
      <c r="P174" s="578"/>
      <c r="Q174" s="579"/>
      <c r="R174" s="579"/>
      <c r="S174" s="599"/>
      <c r="T174" s="565"/>
      <c r="U174" s="141">
        <v>1047183000</v>
      </c>
      <c r="V174" s="98"/>
      <c r="W174" s="98"/>
      <c r="X174" s="98"/>
      <c r="Y174" s="209"/>
      <c r="Z174" s="141">
        <v>1</v>
      </c>
      <c r="AA174" s="98"/>
      <c r="AB174" s="98"/>
      <c r="AC174" s="98"/>
      <c r="AD174" s="209"/>
      <c r="AE174" s="209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 s="94" customFormat="1">
      <c r="A175" s="564"/>
      <c r="B175" s="581" t="s">
        <v>142</v>
      </c>
      <c r="C175" s="567"/>
      <c r="D175" s="567"/>
      <c r="E175" s="568"/>
      <c r="F175" s="569"/>
      <c r="G175" s="569"/>
      <c r="H175" s="569"/>
      <c r="I175" s="80"/>
      <c r="J175" s="569"/>
      <c r="K175" s="576"/>
      <c r="L175" s="577"/>
      <c r="M175" s="577"/>
      <c r="N175" s="569"/>
      <c r="O175" s="578"/>
      <c r="P175" s="578"/>
      <c r="Q175" s="579"/>
      <c r="R175" s="579"/>
      <c r="S175" s="580"/>
      <c r="T175" s="565"/>
      <c r="U175" s="141"/>
      <c r="V175" s="98"/>
      <c r="W175" s="98"/>
      <c r="X175" s="98"/>
      <c r="Y175" s="209"/>
      <c r="Z175" s="141"/>
      <c r="AA175" s="98"/>
      <c r="AB175" s="98"/>
      <c r="AC175" s="98"/>
      <c r="AD175" s="209"/>
      <c r="AE175" s="209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 s="94" customFormat="1">
      <c r="A176" s="564"/>
      <c r="B176" s="1143" t="s">
        <v>96</v>
      </c>
      <c r="C176" s="1143"/>
      <c r="D176" s="1143"/>
      <c r="E176" s="1144"/>
      <c r="F176" s="569">
        <v>1047183000</v>
      </c>
      <c r="G176" s="569">
        <v>995334000</v>
      </c>
      <c r="H176" s="569">
        <v>910785000</v>
      </c>
      <c r="I176" s="80">
        <f>H176/G176</f>
        <v>0.91505464497344613</v>
      </c>
      <c r="J176" s="569">
        <f>F176-H176</f>
        <v>136398000</v>
      </c>
      <c r="K176" s="576" t="s">
        <v>631</v>
      </c>
      <c r="L176" s="577"/>
      <c r="M176" s="577"/>
      <c r="N176" s="569"/>
      <c r="O176" s="578"/>
      <c r="P176" s="578"/>
      <c r="Q176" s="579"/>
      <c r="R176" s="579"/>
      <c r="S176" s="580"/>
      <c r="T176" s="565"/>
      <c r="U176" s="141">
        <v>1047183000</v>
      </c>
      <c r="V176" s="98"/>
      <c r="W176" s="98"/>
      <c r="X176" s="98"/>
      <c r="Y176" s="209"/>
      <c r="Z176" s="141">
        <v>1</v>
      </c>
      <c r="AA176" s="98"/>
      <c r="AB176" s="98"/>
      <c r="AC176" s="98"/>
      <c r="AD176" s="209"/>
      <c r="AE176" s="209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 s="94" customFormat="1">
      <c r="A177" s="564"/>
      <c r="B177" s="581" t="s">
        <v>143</v>
      </c>
      <c r="C177" s="567"/>
      <c r="D177" s="567"/>
      <c r="E177" s="568"/>
      <c r="F177" s="569"/>
      <c r="G177" s="569"/>
      <c r="H177" s="569"/>
      <c r="I177" s="80"/>
      <c r="J177" s="569"/>
      <c r="K177" s="576"/>
      <c r="L177" s="577"/>
      <c r="M177" s="577"/>
      <c r="N177" s="569"/>
      <c r="O177" s="578"/>
      <c r="P177" s="578"/>
      <c r="Q177" s="579"/>
      <c r="R177" s="579"/>
      <c r="S177" s="580"/>
      <c r="T177" s="565"/>
      <c r="U177" s="141"/>
      <c r="V177" s="98"/>
      <c r="W177" s="98"/>
      <c r="X177" s="98"/>
      <c r="Y177" s="209"/>
      <c r="Z177" s="141"/>
      <c r="AA177" s="98"/>
      <c r="AB177" s="98"/>
      <c r="AC177" s="98"/>
      <c r="AD177" s="209"/>
      <c r="AE177" s="209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 s="94" customFormat="1" ht="30">
      <c r="A178" s="564"/>
      <c r="B178" s="1143" t="s">
        <v>96</v>
      </c>
      <c r="C178" s="1143"/>
      <c r="D178" s="1143"/>
      <c r="E178" s="1144"/>
      <c r="F178" s="569">
        <v>1200000000</v>
      </c>
      <c r="G178" s="569">
        <v>1141600000</v>
      </c>
      <c r="H178" s="569">
        <v>1006300000</v>
      </c>
      <c r="I178" s="80">
        <f>H178/G178</f>
        <v>0.88148213034337775</v>
      </c>
      <c r="J178" s="569">
        <f>F178-H178</f>
        <v>193700000</v>
      </c>
      <c r="K178" s="576" t="s">
        <v>626</v>
      </c>
      <c r="L178" s="577"/>
      <c r="M178" s="577"/>
      <c r="N178" s="569"/>
      <c r="O178" s="578"/>
      <c r="P178" s="578"/>
      <c r="Q178" s="579"/>
      <c r="R178" s="579"/>
      <c r="S178" s="580"/>
      <c r="T178" s="565"/>
      <c r="U178" s="141">
        <v>1200000000</v>
      </c>
      <c r="V178" s="98"/>
      <c r="W178" s="98"/>
      <c r="X178" s="98"/>
      <c r="Y178" s="209"/>
      <c r="Z178" s="141">
        <v>1</v>
      </c>
      <c r="AA178" s="98"/>
      <c r="AB178" s="98"/>
      <c r="AC178" s="98"/>
      <c r="AD178" s="209"/>
      <c r="AE178" s="209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 s="94" customFormat="1">
      <c r="A179" s="564"/>
      <c r="B179" s="581" t="s">
        <v>144</v>
      </c>
      <c r="C179" s="567"/>
      <c r="D179" s="567"/>
      <c r="E179" s="568"/>
      <c r="F179" s="569"/>
      <c r="G179" s="569"/>
      <c r="H179" s="569"/>
      <c r="I179" s="80"/>
      <c r="J179" s="569"/>
      <c r="K179" s="576"/>
      <c r="L179" s="577"/>
      <c r="M179" s="577"/>
      <c r="N179" s="569"/>
      <c r="O179" s="578"/>
      <c r="P179" s="578"/>
      <c r="Q179" s="579"/>
      <c r="R179" s="579"/>
      <c r="S179" s="580"/>
      <c r="T179" s="565"/>
      <c r="U179" s="141"/>
      <c r="V179" s="98"/>
      <c r="W179" s="98"/>
      <c r="X179" s="98"/>
      <c r="Y179" s="209"/>
      <c r="Z179" s="141"/>
      <c r="AA179" s="98"/>
      <c r="AB179" s="98"/>
      <c r="AC179" s="98"/>
      <c r="AD179" s="209"/>
      <c r="AE179" s="209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 s="94" customFormat="1" ht="45">
      <c r="A180" s="564"/>
      <c r="B180" s="1143" t="s">
        <v>96</v>
      </c>
      <c r="C180" s="1143"/>
      <c r="D180" s="1143"/>
      <c r="E180" s="1144"/>
      <c r="F180" s="569">
        <v>750000000</v>
      </c>
      <c r="G180" s="569">
        <v>716078000</v>
      </c>
      <c r="H180" s="569">
        <v>667330000</v>
      </c>
      <c r="I180" s="80">
        <f>H180/G180</f>
        <v>0.93192361725957229</v>
      </c>
      <c r="J180" s="569">
        <f>F180-H180</f>
        <v>82670000</v>
      </c>
      <c r="K180" s="576" t="s">
        <v>468</v>
      </c>
      <c r="L180" s="577" t="s">
        <v>469</v>
      </c>
      <c r="M180" s="601" t="s">
        <v>776</v>
      </c>
      <c r="N180" s="569">
        <v>120</v>
      </c>
      <c r="O180" s="578">
        <v>43175</v>
      </c>
      <c r="P180" s="578">
        <v>43294</v>
      </c>
      <c r="Q180" s="579">
        <v>19.350999999999999</v>
      </c>
      <c r="R180" s="579">
        <v>31.28</v>
      </c>
      <c r="S180" s="606"/>
      <c r="T180" s="565"/>
      <c r="U180" s="141">
        <v>750000000</v>
      </c>
      <c r="V180" s="98"/>
      <c r="W180" s="98"/>
      <c r="X180" s="98"/>
      <c r="Y180" s="209"/>
      <c r="Z180" s="141">
        <v>1</v>
      </c>
      <c r="AA180" s="98"/>
      <c r="AB180" s="98"/>
      <c r="AC180" s="98"/>
      <c r="AD180" s="209"/>
      <c r="AE180" s="209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 s="94" customFormat="1" ht="21.75" customHeight="1">
      <c r="A181" s="564"/>
      <c r="B181" s="1153" t="s">
        <v>145</v>
      </c>
      <c r="C181" s="1153"/>
      <c r="D181" s="1153"/>
      <c r="E181" s="1154"/>
      <c r="F181" s="569"/>
      <c r="G181" s="569"/>
      <c r="H181" s="569"/>
      <c r="I181" s="80"/>
      <c r="J181" s="569"/>
      <c r="K181" s="576"/>
      <c r="L181" s="577"/>
      <c r="M181" s="577"/>
      <c r="N181" s="569"/>
      <c r="O181" s="578"/>
      <c r="P181" s="578"/>
      <c r="Q181" s="579"/>
      <c r="R181" s="579"/>
      <c r="S181" s="580"/>
      <c r="T181" s="565"/>
      <c r="U181" s="141"/>
      <c r="V181" s="98"/>
      <c r="W181" s="98"/>
      <c r="X181" s="98"/>
      <c r="Y181" s="209"/>
      <c r="Z181" s="141"/>
      <c r="AA181" s="98"/>
      <c r="AB181" s="98"/>
      <c r="AC181" s="98"/>
      <c r="AD181" s="209"/>
      <c r="AE181" s="209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 s="94" customFormat="1" ht="83.25" customHeight="1">
      <c r="A182" s="564"/>
      <c r="B182" s="1143" t="s">
        <v>96</v>
      </c>
      <c r="C182" s="1143"/>
      <c r="D182" s="1143"/>
      <c r="E182" s="1144"/>
      <c r="F182" s="569">
        <v>750000000</v>
      </c>
      <c r="G182" s="569">
        <v>710170000</v>
      </c>
      <c r="H182" s="569">
        <v>672480000</v>
      </c>
      <c r="I182" s="80">
        <f>H182/G182</f>
        <v>0.94692820029007141</v>
      </c>
      <c r="J182" s="569">
        <f>F182-H182</f>
        <v>77520000</v>
      </c>
      <c r="K182" s="576" t="s">
        <v>464</v>
      </c>
      <c r="L182" s="577" t="s">
        <v>465</v>
      </c>
      <c r="M182" s="577"/>
      <c r="N182" s="569">
        <v>120</v>
      </c>
      <c r="O182" s="578">
        <v>43175</v>
      </c>
      <c r="P182" s="578">
        <v>43294</v>
      </c>
      <c r="Q182" s="579">
        <v>24.05</v>
      </c>
      <c r="R182" s="579">
        <v>34.89</v>
      </c>
      <c r="S182" s="580"/>
      <c r="T182" s="565"/>
      <c r="U182" s="141">
        <v>750000000</v>
      </c>
      <c r="V182" s="98"/>
      <c r="W182" s="98"/>
      <c r="X182" s="98"/>
      <c r="Y182" s="209"/>
      <c r="Z182" s="141">
        <v>1</v>
      </c>
      <c r="AA182" s="98"/>
      <c r="AB182" s="98"/>
      <c r="AC182" s="98"/>
      <c r="AD182" s="209"/>
      <c r="AE182" s="209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 s="94" customFormat="1">
      <c r="A183" s="564"/>
      <c r="B183" s="581" t="s">
        <v>146</v>
      </c>
      <c r="C183" s="567"/>
      <c r="D183" s="567"/>
      <c r="E183" s="568"/>
      <c r="F183" s="569"/>
      <c r="G183" s="569"/>
      <c r="H183" s="569"/>
      <c r="I183" s="80"/>
      <c r="J183" s="569"/>
      <c r="K183" s="576"/>
      <c r="L183" s="577"/>
      <c r="M183" s="577"/>
      <c r="N183" s="569"/>
      <c r="O183" s="578"/>
      <c r="P183" s="578"/>
      <c r="Q183" s="579"/>
      <c r="R183" s="579"/>
      <c r="S183" s="580"/>
      <c r="T183" s="565"/>
      <c r="U183" s="141"/>
      <c r="V183" s="98"/>
      <c r="W183" s="98"/>
      <c r="X183" s="98"/>
      <c r="Y183" s="209"/>
      <c r="Z183" s="141"/>
      <c r="AA183" s="98"/>
      <c r="AB183" s="98"/>
      <c r="AC183" s="98"/>
      <c r="AD183" s="209"/>
      <c r="AE183" s="209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 s="94" customFormat="1" ht="65.25" customHeight="1">
      <c r="A184" s="564"/>
      <c r="B184" s="1143" t="s">
        <v>96</v>
      </c>
      <c r="C184" s="1143"/>
      <c r="D184" s="1143"/>
      <c r="E184" s="1144"/>
      <c r="F184" s="569">
        <v>1047183000</v>
      </c>
      <c r="G184" s="569">
        <v>998598000</v>
      </c>
      <c r="H184" s="569">
        <v>938686000</v>
      </c>
      <c r="I184" s="80">
        <f>H184/G184</f>
        <v>0.94000388544739721</v>
      </c>
      <c r="J184" s="569">
        <f>F184-H184</f>
        <v>108497000</v>
      </c>
      <c r="K184" s="576" t="s">
        <v>508</v>
      </c>
      <c r="L184" s="577" t="s">
        <v>509</v>
      </c>
      <c r="M184" s="577"/>
      <c r="N184" s="569">
        <v>120</v>
      </c>
      <c r="O184" s="578">
        <v>43186</v>
      </c>
      <c r="P184" s="578">
        <v>43305</v>
      </c>
      <c r="Q184" s="579">
        <v>21.736999999999998</v>
      </c>
      <c r="R184" s="607">
        <v>30.792999999999999</v>
      </c>
      <c r="S184" s="580"/>
      <c r="T184" s="565"/>
      <c r="U184" s="141">
        <v>1047183000</v>
      </c>
      <c r="V184" s="98"/>
      <c r="W184" s="98"/>
      <c r="X184" s="98"/>
      <c r="Y184" s="209"/>
      <c r="Z184" s="141">
        <v>1</v>
      </c>
      <c r="AA184" s="98"/>
      <c r="AB184" s="98"/>
      <c r="AC184" s="98"/>
      <c r="AD184" s="209"/>
      <c r="AE184" s="209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 s="94" customFormat="1" ht="19.5" customHeight="1">
      <c r="A185" s="564"/>
      <c r="B185" s="1153" t="s">
        <v>147</v>
      </c>
      <c r="C185" s="1153"/>
      <c r="D185" s="1153"/>
      <c r="E185" s="1154"/>
      <c r="F185" s="569"/>
      <c r="G185" s="569"/>
      <c r="H185" s="569"/>
      <c r="I185" s="80"/>
      <c r="J185" s="569"/>
      <c r="K185" s="576"/>
      <c r="L185" s="577"/>
      <c r="M185" s="577"/>
      <c r="N185" s="569"/>
      <c r="O185" s="578"/>
      <c r="P185" s="578"/>
      <c r="Q185" s="579"/>
      <c r="R185" s="579"/>
      <c r="S185" s="580"/>
      <c r="T185" s="565"/>
      <c r="U185" s="141"/>
      <c r="V185" s="98"/>
      <c r="W185" s="98"/>
      <c r="X185" s="98"/>
      <c r="Y185" s="209"/>
      <c r="Z185" s="141"/>
      <c r="AA185" s="98"/>
      <c r="AB185" s="98"/>
      <c r="AC185" s="98"/>
      <c r="AD185" s="209"/>
      <c r="AE185" s="209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 s="94" customFormat="1" ht="30">
      <c r="A186" s="564"/>
      <c r="B186" s="1143" t="s">
        <v>96</v>
      </c>
      <c r="C186" s="1143"/>
      <c r="D186" s="1143"/>
      <c r="E186" s="1144"/>
      <c r="F186" s="569">
        <v>750000000</v>
      </c>
      <c r="G186" s="569">
        <v>717870000</v>
      </c>
      <c r="H186" s="569">
        <v>633408000</v>
      </c>
      <c r="I186" s="80">
        <f>H186/G186</f>
        <v>0.88234359981612265</v>
      </c>
      <c r="J186" s="569">
        <f>F186-H186</f>
        <v>116592000</v>
      </c>
      <c r="K186" s="576" t="s">
        <v>477</v>
      </c>
      <c r="L186" s="577" t="s">
        <v>478</v>
      </c>
      <c r="M186" s="577"/>
      <c r="N186" s="569">
        <v>120</v>
      </c>
      <c r="O186" s="578">
        <v>43182</v>
      </c>
      <c r="P186" s="578">
        <v>43301</v>
      </c>
      <c r="Q186" s="579">
        <v>16.308</v>
      </c>
      <c r="R186" s="579">
        <v>43.183999999999997</v>
      </c>
      <c r="S186" s="580"/>
      <c r="T186" s="565"/>
      <c r="U186" s="141">
        <v>750000000</v>
      </c>
      <c r="V186" s="98"/>
      <c r="W186" s="98"/>
      <c r="X186" s="98"/>
      <c r="Y186" s="209"/>
      <c r="Z186" s="141">
        <v>1</v>
      </c>
      <c r="AA186" s="98"/>
      <c r="AB186" s="98"/>
      <c r="AC186" s="98"/>
      <c r="AD186" s="209"/>
      <c r="AE186" s="209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 s="560" customFormat="1">
      <c r="A187" s="33"/>
      <c r="B187" s="1017"/>
      <c r="C187" s="1017"/>
      <c r="D187" s="1017"/>
      <c r="E187" s="1018"/>
      <c r="F187" s="150"/>
      <c r="G187" s="150"/>
      <c r="H187" s="150"/>
      <c r="I187" s="151"/>
      <c r="J187" s="150"/>
      <c r="K187" s="529"/>
      <c r="L187" s="152"/>
      <c r="M187" s="152"/>
      <c r="N187" s="150"/>
      <c r="O187" s="153"/>
      <c r="P187" s="153"/>
      <c r="Q187" s="154"/>
      <c r="R187" s="154"/>
      <c r="S187" s="248"/>
      <c r="T187" s="155"/>
      <c r="U187" s="156"/>
      <c r="V187" s="157"/>
      <c r="W187" s="158"/>
      <c r="X187" s="159"/>
      <c r="Y187" s="11"/>
      <c r="Z187" s="156"/>
      <c r="AA187" s="157"/>
      <c r="AB187" s="158"/>
      <c r="AC187" s="159"/>
      <c r="AD187" s="11"/>
      <c r="AE187" s="1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</row>
    <row r="188" spans="1:41" s="560" customFormat="1" ht="33" customHeight="1">
      <c r="A188" s="1152" t="s">
        <v>148</v>
      </c>
      <c r="B188" s="1064"/>
      <c r="C188" s="1064"/>
      <c r="D188" s="1064"/>
      <c r="E188" s="1065"/>
      <c r="F188" s="150"/>
      <c r="G188" s="150"/>
      <c r="H188" s="150"/>
      <c r="I188" s="151"/>
      <c r="J188" s="150"/>
      <c r="K188" s="529"/>
      <c r="L188" s="152"/>
      <c r="M188" s="152"/>
      <c r="N188" s="150"/>
      <c r="O188" s="153"/>
      <c r="P188" s="153"/>
      <c r="Q188" s="154"/>
      <c r="R188" s="154"/>
      <c r="S188" s="248"/>
      <c r="T188" s="155"/>
      <c r="U188" s="156"/>
      <c r="V188" s="157"/>
      <c r="W188" s="158"/>
      <c r="X188" s="159"/>
      <c r="Y188" s="11"/>
      <c r="Z188" s="156"/>
      <c r="AA188" s="157"/>
      <c r="AB188" s="158"/>
      <c r="AC188" s="159"/>
      <c r="AD188" s="11"/>
      <c r="AE188" s="1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</row>
    <row r="189" spans="1:41" s="94" customFormat="1" ht="33.75" customHeight="1">
      <c r="A189" s="564"/>
      <c r="B189" s="1141" t="s">
        <v>149</v>
      </c>
      <c r="C189" s="1141"/>
      <c r="D189" s="1141"/>
      <c r="E189" s="1142"/>
      <c r="F189" s="569"/>
      <c r="G189" s="569"/>
      <c r="H189" s="569"/>
      <c r="I189" s="80"/>
      <c r="J189" s="569"/>
      <c r="K189" s="576"/>
      <c r="L189" s="577"/>
      <c r="M189" s="577"/>
      <c r="N189" s="569"/>
      <c r="O189" s="578"/>
      <c r="P189" s="578"/>
      <c r="Q189" s="579"/>
      <c r="R189" s="579"/>
      <c r="S189" s="580"/>
      <c r="T189" s="565"/>
      <c r="U189" s="141"/>
      <c r="V189" s="98"/>
      <c r="W189" s="98"/>
      <c r="X189" s="98"/>
      <c r="Y189" s="209"/>
      <c r="Z189" s="141"/>
      <c r="AA189" s="98"/>
      <c r="AB189" s="98"/>
      <c r="AC189" s="98"/>
      <c r="AD189" s="209"/>
      <c r="AE189" s="209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 s="85" customFormat="1">
      <c r="A190" s="608"/>
      <c r="B190" s="1147" t="s">
        <v>96</v>
      </c>
      <c r="C190" s="1147"/>
      <c r="D190" s="1147"/>
      <c r="E190" s="1148"/>
      <c r="F190" s="609">
        <v>411000000</v>
      </c>
      <c r="G190" s="609"/>
      <c r="H190" s="609"/>
      <c r="I190" s="610"/>
      <c r="J190" s="609"/>
      <c r="K190" s="611"/>
      <c r="L190" s="612"/>
      <c r="M190" s="612"/>
      <c r="N190" s="609"/>
      <c r="O190" s="613"/>
      <c r="P190" s="613"/>
      <c r="Q190" s="614"/>
      <c r="R190" s="614"/>
      <c r="S190" s="615" t="s">
        <v>497</v>
      </c>
      <c r="T190" s="616"/>
      <c r="U190" s="617">
        <v>411000000</v>
      </c>
      <c r="V190" s="157"/>
      <c r="W190" s="157"/>
      <c r="X190" s="157"/>
      <c r="Y190" s="618"/>
      <c r="Z190" s="617">
        <v>1</v>
      </c>
      <c r="AA190" s="157"/>
      <c r="AB190" s="157"/>
      <c r="AC190" s="157"/>
      <c r="AD190" s="618"/>
      <c r="AE190" s="618"/>
      <c r="AF190" s="619"/>
      <c r="AG190" s="619"/>
      <c r="AH190" s="619"/>
      <c r="AI190" s="619"/>
      <c r="AJ190" s="619"/>
      <c r="AK190" s="619"/>
      <c r="AL190" s="619"/>
      <c r="AM190" s="619"/>
      <c r="AN190" s="619"/>
      <c r="AO190" s="619"/>
    </row>
    <row r="191" spans="1:41" s="560" customFormat="1">
      <c r="A191" s="33"/>
      <c r="B191" s="1017"/>
      <c r="C191" s="1017"/>
      <c r="D191" s="1017"/>
      <c r="E191" s="1018"/>
      <c r="F191" s="150"/>
      <c r="G191" s="150"/>
      <c r="H191" s="150"/>
      <c r="I191" s="151"/>
      <c r="J191" s="150"/>
      <c r="K191" s="529"/>
      <c r="L191" s="152"/>
      <c r="M191" s="152"/>
      <c r="N191" s="150"/>
      <c r="O191" s="153"/>
      <c r="P191" s="153"/>
      <c r="Q191" s="154"/>
      <c r="R191" s="154"/>
      <c r="S191" s="248"/>
      <c r="T191" s="155"/>
      <c r="U191" s="156"/>
      <c r="V191" s="157"/>
      <c r="W191" s="158"/>
      <c r="X191" s="159"/>
      <c r="Y191" s="11"/>
      <c r="Z191" s="156"/>
      <c r="AA191" s="157"/>
      <c r="AB191" s="158"/>
      <c r="AC191" s="159"/>
      <c r="AD191" s="11"/>
      <c r="AE191" s="1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</row>
    <row r="192" spans="1:41" s="560" customFormat="1" ht="18.75" customHeight="1">
      <c r="A192" s="1060" t="s">
        <v>150</v>
      </c>
      <c r="B192" s="1061"/>
      <c r="C192" s="1061"/>
      <c r="D192" s="1061"/>
      <c r="E192" s="1062"/>
      <c r="F192" s="160"/>
      <c r="G192" s="160"/>
      <c r="H192" s="160"/>
      <c r="I192" s="161"/>
      <c r="J192" s="160"/>
      <c r="K192" s="530"/>
      <c r="L192" s="162"/>
      <c r="M192" s="162"/>
      <c r="N192" s="160"/>
      <c r="O192" s="163"/>
      <c r="P192" s="163"/>
      <c r="Q192" s="164"/>
      <c r="R192" s="164"/>
      <c r="S192" s="249"/>
      <c r="T192" s="155"/>
      <c r="U192" s="165"/>
      <c r="V192" s="157"/>
      <c r="W192" s="158"/>
      <c r="X192" s="159"/>
      <c r="Y192" s="11"/>
      <c r="Z192" s="165"/>
      <c r="AA192" s="157"/>
      <c r="AB192" s="158"/>
      <c r="AC192" s="159"/>
      <c r="AD192" s="11"/>
      <c r="AE192" s="1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</row>
    <row r="193" spans="1:41" s="94" customFormat="1" ht="34.5" customHeight="1">
      <c r="A193" s="564"/>
      <c r="B193" s="1141" t="s">
        <v>151</v>
      </c>
      <c r="C193" s="1141"/>
      <c r="D193" s="1141"/>
      <c r="E193" s="1142"/>
      <c r="F193" s="569"/>
      <c r="G193" s="569"/>
      <c r="H193" s="569"/>
      <c r="I193" s="80"/>
      <c r="J193" s="569"/>
      <c r="K193" s="576"/>
      <c r="L193" s="577"/>
      <c r="M193" s="577"/>
      <c r="N193" s="569"/>
      <c r="O193" s="578"/>
      <c r="P193" s="578"/>
      <c r="Q193" s="579"/>
      <c r="R193" s="579"/>
      <c r="S193" s="580"/>
      <c r="T193" s="565"/>
      <c r="U193" s="141"/>
      <c r="V193" s="98"/>
      <c r="W193" s="98"/>
      <c r="X193" s="98"/>
      <c r="Y193" s="209"/>
      <c r="Z193" s="141"/>
      <c r="AA193" s="98"/>
      <c r="AB193" s="98"/>
      <c r="AC193" s="98"/>
      <c r="AD193" s="209"/>
      <c r="AE193" s="209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 s="94" customFormat="1">
      <c r="A194" s="564"/>
      <c r="B194" s="1143" t="s">
        <v>96</v>
      </c>
      <c r="C194" s="1143"/>
      <c r="D194" s="1143"/>
      <c r="E194" s="1144"/>
      <c r="F194" s="569">
        <v>2853702960</v>
      </c>
      <c r="G194" s="569">
        <v>2802200000</v>
      </c>
      <c r="H194" s="569"/>
      <c r="I194" s="80"/>
      <c r="J194" s="569"/>
      <c r="K194" s="576"/>
      <c r="L194" s="577"/>
      <c r="M194" s="577"/>
      <c r="N194" s="569"/>
      <c r="O194" s="578"/>
      <c r="P194" s="578"/>
      <c r="Q194" s="579"/>
      <c r="R194" s="579"/>
      <c r="S194" s="620" t="s">
        <v>497</v>
      </c>
      <c r="T194" s="565"/>
      <c r="U194" s="141">
        <v>2853702960</v>
      </c>
      <c r="V194" s="98"/>
      <c r="W194" s="98"/>
      <c r="X194" s="98"/>
      <c r="Y194" s="209"/>
      <c r="Z194" s="141">
        <v>1</v>
      </c>
      <c r="AA194" s="98"/>
      <c r="AB194" s="98"/>
      <c r="AC194" s="98"/>
      <c r="AD194" s="209"/>
      <c r="AE194" s="209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 s="619" customFormat="1" ht="21.75" customHeight="1">
      <c r="A195" s="1149" t="s">
        <v>22</v>
      </c>
      <c r="B195" s="1150"/>
      <c r="C195" s="1150"/>
      <c r="D195" s="1150"/>
      <c r="E195" s="1151"/>
      <c r="F195" s="621"/>
      <c r="G195" s="621"/>
      <c r="H195" s="621"/>
      <c r="I195" s="610"/>
      <c r="J195" s="621"/>
      <c r="K195" s="622"/>
      <c r="L195" s="623"/>
      <c r="M195" s="623"/>
      <c r="N195" s="621"/>
      <c r="O195" s="624"/>
      <c r="P195" s="624"/>
      <c r="Q195" s="625"/>
      <c r="R195" s="625"/>
      <c r="S195" s="626"/>
      <c r="T195" s="616"/>
      <c r="U195" s="197"/>
      <c r="V195" s="157"/>
      <c r="W195" s="157"/>
      <c r="X195" s="157"/>
      <c r="Y195" s="618"/>
      <c r="Z195" s="197"/>
      <c r="AA195" s="157"/>
      <c r="AB195" s="157"/>
      <c r="AC195" s="157"/>
      <c r="AD195" s="618"/>
      <c r="AE195" s="618"/>
    </row>
    <row r="196" spans="1:41" s="94" customFormat="1" ht="45">
      <c r="A196" s="564"/>
      <c r="B196" s="1141" t="s">
        <v>654</v>
      </c>
      <c r="C196" s="1141"/>
      <c r="D196" s="1141"/>
      <c r="E196" s="1142"/>
      <c r="F196" s="569">
        <v>5493750000</v>
      </c>
      <c r="G196" s="569">
        <v>5298630000</v>
      </c>
      <c r="H196" s="569">
        <v>4554000000</v>
      </c>
      <c r="I196" s="80">
        <f>H196/G196</f>
        <v>0.85946744724579749</v>
      </c>
      <c r="J196" s="569">
        <f>F196-H196</f>
        <v>939750000</v>
      </c>
      <c r="K196" s="576" t="s">
        <v>506</v>
      </c>
      <c r="L196" s="577" t="s">
        <v>507</v>
      </c>
      <c r="M196" s="577"/>
      <c r="N196" s="569"/>
      <c r="O196" s="578">
        <v>43187</v>
      </c>
      <c r="P196" s="578">
        <v>43336</v>
      </c>
      <c r="Q196" s="579">
        <v>1.4670000000000001</v>
      </c>
      <c r="R196" s="579">
        <v>6.5979999999999999</v>
      </c>
      <c r="S196" s="580"/>
      <c r="T196" s="565"/>
      <c r="U196" s="141">
        <v>5493750000</v>
      </c>
      <c r="V196" s="98"/>
      <c r="W196" s="98"/>
      <c r="X196" s="98"/>
      <c r="Y196" s="209"/>
      <c r="Z196" s="141">
        <v>1</v>
      </c>
      <c r="AA196" s="98"/>
      <c r="AB196" s="98"/>
      <c r="AC196" s="98"/>
      <c r="AD196" s="209"/>
      <c r="AE196" s="209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 s="85" customFormat="1">
      <c r="A197" s="608"/>
      <c r="B197" s="1147"/>
      <c r="C197" s="1147"/>
      <c r="D197" s="1147"/>
      <c r="E197" s="1148"/>
      <c r="F197" s="609"/>
      <c r="G197" s="609"/>
      <c r="H197" s="609"/>
      <c r="I197" s="610"/>
      <c r="J197" s="609"/>
      <c r="K197" s="611"/>
      <c r="L197" s="612"/>
      <c r="M197" s="612"/>
      <c r="N197" s="609"/>
      <c r="O197" s="613"/>
      <c r="P197" s="613"/>
      <c r="Q197" s="614"/>
      <c r="R197" s="614"/>
      <c r="S197" s="627"/>
      <c r="T197" s="616"/>
      <c r="U197" s="617"/>
      <c r="V197" s="157"/>
      <c r="W197" s="157"/>
      <c r="X197" s="157"/>
      <c r="Y197" s="618"/>
      <c r="Z197" s="617"/>
      <c r="AA197" s="157"/>
      <c r="AB197" s="157"/>
      <c r="AC197" s="157"/>
      <c r="AD197" s="618"/>
      <c r="AE197" s="618"/>
      <c r="AF197" s="619"/>
      <c r="AG197" s="619"/>
      <c r="AH197" s="619"/>
      <c r="AI197" s="619"/>
      <c r="AJ197" s="619"/>
      <c r="AK197" s="619"/>
      <c r="AL197" s="619"/>
      <c r="AM197" s="619"/>
      <c r="AN197" s="619"/>
      <c r="AO197" s="619"/>
    </row>
    <row r="198" spans="1:41" s="85" customFormat="1">
      <c r="A198" s="608" t="s">
        <v>27</v>
      </c>
      <c r="B198" s="628"/>
      <c r="C198" s="628"/>
      <c r="D198" s="628"/>
      <c r="E198" s="629"/>
      <c r="F198" s="609"/>
      <c r="G198" s="609"/>
      <c r="H198" s="609"/>
      <c r="I198" s="610"/>
      <c r="J198" s="609"/>
      <c r="K198" s="611"/>
      <c r="L198" s="612"/>
      <c r="M198" s="612"/>
      <c r="N198" s="609"/>
      <c r="O198" s="613"/>
      <c r="P198" s="613"/>
      <c r="Q198" s="614"/>
      <c r="R198" s="614"/>
      <c r="S198" s="627"/>
      <c r="T198" s="616"/>
      <c r="U198" s="617"/>
      <c r="V198" s="157"/>
      <c r="W198" s="157"/>
      <c r="X198" s="157"/>
      <c r="Y198" s="618"/>
      <c r="Z198" s="617"/>
      <c r="AA198" s="157"/>
      <c r="AB198" s="157"/>
      <c r="AC198" s="157"/>
      <c r="AD198" s="618"/>
      <c r="AE198" s="618"/>
      <c r="AF198" s="619"/>
      <c r="AG198" s="619"/>
      <c r="AH198" s="619"/>
      <c r="AI198" s="619"/>
      <c r="AJ198" s="619"/>
      <c r="AK198" s="619"/>
      <c r="AL198" s="619"/>
      <c r="AM198" s="619"/>
      <c r="AN198" s="619"/>
      <c r="AO198" s="619"/>
    </row>
    <row r="199" spans="1:41" s="85" customFormat="1">
      <c r="A199" s="608"/>
      <c r="B199" s="628" t="s">
        <v>344</v>
      </c>
      <c r="C199" s="628"/>
      <c r="D199" s="628"/>
      <c r="E199" s="629"/>
      <c r="F199" s="609"/>
      <c r="G199" s="609"/>
      <c r="H199" s="609"/>
      <c r="I199" s="610"/>
      <c r="J199" s="609"/>
      <c r="K199" s="611"/>
      <c r="L199" s="612"/>
      <c r="M199" s="612"/>
      <c r="N199" s="609"/>
      <c r="O199" s="613"/>
      <c r="P199" s="613"/>
      <c r="Q199" s="614"/>
      <c r="R199" s="614"/>
      <c r="S199" s="627"/>
      <c r="T199" s="616"/>
      <c r="U199" s="617"/>
      <c r="V199" s="157"/>
      <c r="W199" s="157"/>
      <c r="X199" s="157"/>
      <c r="Y199" s="618"/>
      <c r="Z199" s="617"/>
      <c r="AA199" s="157"/>
      <c r="AB199" s="157"/>
      <c r="AC199" s="157"/>
      <c r="AD199" s="618"/>
      <c r="AE199" s="618"/>
      <c r="AF199" s="619"/>
      <c r="AG199" s="619"/>
      <c r="AH199" s="619"/>
      <c r="AI199" s="619"/>
      <c r="AJ199" s="619"/>
      <c r="AK199" s="619"/>
      <c r="AL199" s="619"/>
      <c r="AM199" s="619"/>
      <c r="AN199" s="619"/>
      <c r="AO199" s="619"/>
    </row>
    <row r="200" spans="1:41" s="85" customFormat="1">
      <c r="A200" s="608"/>
      <c r="B200" s="1147" t="s">
        <v>96</v>
      </c>
      <c r="C200" s="1147"/>
      <c r="D200" s="1147"/>
      <c r="E200" s="1148"/>
      <c r="F200" s="609">
        <v>489500000</v>
      </c>
      <c r="G200" s="609">
        <v>478300000</v>
      </c>
      <c r="H200" s="609"/>
      <c r="I200" s="610"/>
      <c r="J200" s="609"/>
      <c r="K200" s="611"/>
      <c r="L200" s="612"/>
      <c r="M200" s="612"/>
      <c r="N200" s="609"/>
      <c r="O200" s="613"/>
      <c r="P200" s="613"/>
      <c r="Q200" s="614"/>
      <c r="R200" s="614"/>
      <c r="S200" s="620" t="s">
        <v>497</v>
      </c>
      <c r="T200" s="616"/>
      <c r="U200" s="617">
        <v>450000000</v>
      </c>
      <c r="V200" s="157"/>
      <c r="W200" s="157"/>
      <c r="X200" s="157"/>
      <c r="Y200" s="618"/>
      <c r="Z200" s="617">
        <v>1</v>
      </c>
      <c r="AA200" s="157"/>
      <c r="AB200" s="157"/>
      <c r="AC200" s="157"/>
      <c r="AD200" s="618"/>
      <c r="AE200" s="618"/>
      <c r="AF200" s="619"/>
      <c r="AG200" s="619"/>
      <c r="AH200" s="619"/>
      <c r="AI200" s="619"/>
      <c r="AJ200" s="619"/>
      <c r="AK200" s="619"/>
      <c r="AL200" s="619"/>
      <c r="AM200" s="619"/>
      <c r="AN200" s="619"/>
      <c r="AO200" s="619"/>
    </row>
    <row r="201" spans="1:41" s="85" customFormat="1">
      <c r="A201" s="608"/>
      <c r="B201" s="628" t="s">
        <v>345</v>
      </c>
      <c r="C201" s="628"/>
      <c r="D201" s="628"/>
      <c r="E201" s="629"/>
      <c r="F201" s="609"/>
      <c r="G201" s="609"/>
      <c r="H201" s="609"/>
      <c r="I201" s="610"/>
      <c r="J201" s="609"/>
      <c r="K201" s="611"/>
      <c r="L201" s="612"/>
      <c r="M201" s="612"/>
      <c r="N201" s="609"/>
      <c r="O201" s="613"/>
      <c r="P201" s="613"/>
      <c r="Q201" s="614"/>
      <c r="R201" s="614"/>
      <c r="S201" s="627"/>
      <c r="T201" s="616"/>
      <c r="U201" s="617"/>
      <c r="V201" s="157"/>
      <c r="W201" s="157"/>
      <c r="X201" s="157"/>
      <c r="Y201" s="618"/>
      <c r="Z201" s="617"/>
      <c r="AA201" s="157"/>
      <c r="AB201" s="157"/>
      <c r="AC201" s="157"/>
      <c r="AD201" s="618"/>
      <c r="AE201" s="618"/>
      <c r="AF201" s="619"/>
      <c r="AG201" s="619"/>
      <c r="AH201" s="619"/>
      <c r="AI201" s="619"/>
      <c r="AJ201" s="619"/>
      <c r="AK201" s="619"/>
      <c r="AL201" s="619"/>
      <c r="AM201" s="619"/>
      <c r="AN201" s="619"/>
      <c r="AO201" s="619"/>
    </row>
    <row r="202" spans="1:41" s="85" customFormat="1">
      <c r="A202" s="608"/>
      <c r="B202" s="1147" t="s">
        <v>96</v>
      </c>
      <c r="C202" s="1147"/>
      <c r="D202" s="1147"/>
      <c r="E202" s="1148"/>
      <c r="F202" s="609">
        <v>711350240</v>
      </c>
      <c r="G202" s="609">
        <v>696900000</v>
      </c>
      <c r="H202" s="609"/>
      <c r="I202" s="610"/>
      <c r="J202" s="609"/>
      <c r="K202" s="611"/>
      <c r="L202" s="612"/>
      <c r="M202" s="612"/>
      <c r="N202" s="609"/>
      <c r="O202" s="613"/>
      <c r="P202" s="613"/>
      <c r="Q202" s="614"/>
      <c r="R202" s="614"/>
      <c r="S202" s="620" t="s">
        <v>497</v>
      </c>
      <c r="T202" s="616"/>
      <c r="U202" s="617">
        <v>689351240</v>
      </c>
      <c r="V202" s="157"/>
      <c r="W202" s="157"/>
      <c r="X202" s="157"/>
      <c r="Y202" s="618"/>
      <c r="Z202" s="617">
        <v>1</v>
      </c>
      <c r="AA202" s="157"/>
      <c r="AB202" s="157"/>
      <c r="AC202" s="157"/>
      <c r="AD202" s="618"/>
      <c r="AE202" s="618"/>
      <c r="AF202" s="619"/>
      <c r="AG202" s="619"/>
      <c r="AH202" s="619"/>
      <c r="AI202" s="619"/>
      <c r="AJ202" s="619"/>
      <c r="AK202" s="619"/>
      <c r="AL202" s="619"/>
      <c r="AM202" s="619"/>
      <c r="AN202" s="619"/>
      <c r="AO202" s="619"/>
    </row>
    <row r="203" spans="1:41" s="85" customFormat="1">
      <c r="A203" s="608"/>
      <c r="B203" s="1147"/>
      <c r="C203" s="1147"/>
      <c r="D203" s="1147"/>
      <c r="E203" s="1148"/>
      <c r="F203" s="621"/>
      <c r="G203" s="621"/>
      <c r="H203" s="621"/>
      <c r="I203" s="610"/>
      <c r="J203" s="621"/>
      <c r="K203" s="622"/>
      <c r="L203" s="623"/>
      <c r="M203" s="623"/>
      <c r="N203" s="621"/>
      <c r="O203" s="624"/>
      <c r="P203" s="624"/>
      <c r="Q203" s="625"/>
      <c r="R203" s="625"/>
      <c r="S203" s="626"/>
      <c r="T203" s="616"/>
      <c r="U203" s="197"/>
      <c r="V203" s="157"/>
      <c r="W203" s="157"/>
      <c r="X203" s="157"/>
      <c r="Y203" s="618"/>
      <c r="Z203" s="197"/>
      <c r="AA203" s="157"/>
      <c r="AB203" s="157"/>
      <c r="AC203" s="157"/>
      <c r="AD203" s="618"/>
      <c r="AE203" s="618"/>
      <c r="AF203" s="619"/>
      <c r="AG203" s="619"/>
      <c r="AH203" s="619"/>
      <c r="AI203" s="619"/>
      <c r="AJ203" s="619"/>
      <c r="AK203" s="619"/>
      <c r="AL203" s="619"/>
      <c r="AM203" s="619"/>
      <c r="AN203" s="619"/>
      <c r="AO203" s="619"/>
    </row>
    <row r="204" spans="1:41" s="85" customFormat="1">
      <c r="A204" s="608" t="s">
        <v>337</v>
      </c>
      <c r="B204" s="628"/>
      <c r="C204" s="628"/>
      <c r="D204" s="628"/>
      <c r="E204" s="629"/>
      <c r="F204" s="621"/>
      <c r="G204" s="621"/>
      <c r="H204" s="621"/>
      <c r="I204" s="610"/>
      <c r="J204" s="621"/>
      <c r="K204" s="622"/>
      <c r="L204" s="623"/>
      <c r="M204" s="623"/>
      <c r="N204" s="621"/>
      <c r="O204" s="624"/>
      <c r="P204" s="624"/>
      <c r="Q204" s="625"/>
      <c r="R204" s="625"/>
      <c r="S204" s="626"/>
      <c r="T204" s="616"/>
      <c r="U204" s="197"/>
      <c r="V204" s="157"/>
      <c r="W204" s="157"/>
      <c r="X204" s="157"/>
      <c r="Y204" s="618"/>
      <c r="Z204" s="197"/>
      <c r="AA204" s="157"/>
      <c r="AB204" s="157"/>
      <c r="AC204" s="157"/>
      <c r="AD204" s="618"/>
      <c r="AE204" s="618"/>
      <c r="AF204" s="619"/>
      <c r="AG204" s="619"/>
      <c r="AH204" s="619"/>
      <c r="AI204" s="619"/>
      <c r="AJ204" s="619"/>
      <c r="AK204" s="619"/>
      <c r="AL204" s="619"/>
      <c r="AM204" s="619"/>
      <c r="AN204" s="619"/>
      <c r="AO204" s="619"/>
    </row>
    <row r="205" spans="1:41" s="85" customFormat="1">
      <c r="A205" s="608"/>
      <c r="B205" s="628" t="s">
        <v>169</v>
      </c>
      <c r="C205" s="628"/>
      <c r="D205" s="628"/>
      <c r="E205" s="629"/>
      <c r="F205" s="621"/>
      <c r="G205" s="621"/>
      <c r="H205" s="621"/>
      <c r="I205" s="610"/>
      <c r="J205" s="621"/>
      <c r="K205" s="622"/>
      <c r="L205" s="623"/>
      <c r="M205" s="623"/>
      <c r="N205" s="621"/>
      <c r="O205" s="624"/>
      <c r="P205" s="624"/>
      <c r="Q205" s="625"/>
      <c r="R205" s="625"/>
      <c r="S205" s="626"/>
      <c r="T205" s="616"/>
      <c r="U205" s="197"/>
      <c r="V205" s="157"/>
      <c r="W205" s="157"/>
      <c r="X205" s="157"/>
      <c r="Y205" s="618"/>
      <c r="Z205" s="197"/>
      <c r="AA205" s="157"/>
      <c r="AB205" s="157"/>
      <c r="AC205" s="157"/>
      <c r="AD205" s="618"/>
      <c r="AE205" s="618"/>
      <c r="AF205" s="619"/>
      <c r="AG205" s="619"/>
      <c r="AH205" s="619"/>
      <c r="AI205" s="619"/>
      <c r="AJ205" s="619"/>
      <c r="AK205" s="619"/>
      <c r="AL205" s="619"/>
      <c r="AM205" s="619"/>
      <c r="AN205" s="619"/>
      <c r="AO205" s="619"/>
    </row>
    <row r="206" spans="1:41" s="85" customFormat="1">
      <c r="A206" s="608"/>
      <c r="B206" s="1147" t="s">
        <v>96</v>
      </c>
      <c r="C206" s="1147"/>
      <c r="D206" s="1147"/>
      <c r="E206" s="1148"/>
      <c r="F206" s="609">
        <v>3800000000</v>
      </c>
      <c r="G206" s="609">
        <v>3688611000</v>
      </c>
      <c r="H206" s="609"/>
      <c r="I206" s="610"/>
      <c r="J206" s="609"/>
      <c r="K206" s="611"/>
      <c r="L206" s="612"/>
      <c r="M206" s="612"/>
      <c r="N206" s="609"/>
      <c r="O206" s="613"/>
      <c r="P206" s="613"/>
      <c r="Q206" s="614"/>
      <c r="R206" s="614"/>
      <c r="S206" s="620" t="s">
        <v>497</v>
      </c>
      <c r="T206" s="616"/>
      <c r="U206" s="617">
        <v>3800000000</v>
      </c>
      <c r="V206" s="157"/>
      <c r="W206" s="157"/>
      <c r="X206" s="157"/>
      <c r="Y206" s="618"/>
      <c r="Z206" s="617">
        <v>1</v>
      </c>
      <c r="AA206" s="157"/>
      <c r="AB206" s="157"/>
      <c r="AC206" s="157"/>
      <c r="AD206" s="618"/>
      <c r="AE206" s="618"/>
      <c r="AF206" s="619"/>
      <c r="AG206" s="619"/>
      <c r="AH206" s="619"/>
      <c r="AI206" s="619"/>
      <c r="AJ206" s="619"/>
      <c r="AK206" s="619"/>
      <c r="AL206" s="619"/>
      <c r="AM206" s="619"/>
      <c r="AN206" s="619"/>
      <c r="AO206" s="619"/>
    </row>
    <row r="207" spans="1:41" s="85" customFormat="1">
      <c r="A207" s="608"/>
      <c r="B207" s="628" t="s">
        <v>170</v>
      </c>
      <c r="C207" s="628"/>
      <c r="D207" s="628"/>
      <c r="E207" s="629"/>
      <c r="F207" s="609"/>
      <c r="G207" s="609"/>
      <c r="H207" s="609"/>
      <c r="I207" s="610"/>
      <c r="J207" s="609"/>
      <c r="K207" s="611"/>
      <c r="L207" s="612"/>
      <c r="M207" s="612"/>
      <c r="N207" s="609"/>
      <c r="O207" s="613"/>
      <c r="P207" s="613"/>
      <c r="Q207" s="614"/>
      <c r="R207" s="614"/>
      <c r="S207" s="620"/>
      <c r="T207" s="616"/>
      <c r="U207" s="617"/>
      <c r="V207" s="157"/>
      <c r="W207" s="157"/>
      <c r="X207" s="157"/>
      <c r="Y207" s="618"/>
      <c r="Z207" s="617"/>
      <c r="AA207" s="157"/>
      <c r="AB207" s="157"/>
      <c r="AC207" s="157"/>
      <c r="AD207" s="618"/>
      <c r="AE207" s="618"/>
      <c r="AF207" s="619"/>
      <c r="AG207" s="619"/>
      <c r="AH207" s="619"/>
      <c r="AI207" s="619"/>
      <c r="AJ207" s="619"/>
      <c r="AK207" s="619"/>
      <c r="AL207" s="619"/>
      <c r="AM207" s="619"/>
      <c r="AN207" s="619"/>
      <c r="AO207" s="619"/>
    </row>
    <row r="208" spans="1:41" s="85" customFormat="1">
      <c r="A208" s="608"/>
      <c r="B208" s="1147" t="s">
        <v>96</v>
      </c>
      <c r="C208" s="1147"/>
      <c r="D208" s="1147"/>
      <c r="E208" s="1148"/>
      <c r="F208" s="609">
        <v>2700000000</v>
      </c>
      <c r="G208" s="609">
        <v>2630600000</v>
      </c>
      <c r="H208" s="609"/>
      <c r="I208" s="610"/>
      <c r="J208" s="609"/>
      <c r="K208" s="611"/>
      <c r="L208" s="612"/>
      <c r="M208" s="612"/>
      <c r="N208" s="609"/>
      <c r="O208" s="613"/>
      <c r="P208" s="613"/>
      <c r="Q208" s="614"/>
      <c r="R208" s="614"/>
      <c r="S208" s="620" t="s">
        <v>497</v>
      </c>
      <c r="T208" s="616"/>
      <c r="U208" s="617">
        <v>2700000000</v>
      </c>
      <c r="V208" s="157"/>
      <c r="W208" s="157"/>
      <c r="X208" s="157"/>
      <c r="Y208" s="618"/>
      <c r="Z208" s="617">
        <v>1</v>
      </c>
      <c r="AA208" s="157"/>
      <c r="AB208" s="157"/>
      <c r="AC208" s="157"/>
      <c r="AD208" s="618"/>
      <c r="AE208" s="618"/>
      <c r="AF208" s="619"/>
      <c r="AG208" s="619"/>
      <c r="AH208" s="619"/>
      <c r="AI208" s="619"/>
      <c r="AJ208" s="619"/>
      <c r="AK208" s="619"/>
      <c r="AL208" s="619"/>
      <c r="AM208" s="619"/>
      <c r="AN208" s="619"/>
      <c r="AO208" s="619"/>
    </row>
    <row r="209" spans="1:41" s="94" customFormat="1">
      <c r="A209" s="564"/>
      <c r="B209" s="567" t="s">
        <v>171</v>
      </c>
      <c r="C209" s="567"/>
      <c r="D209" s="567"/>
      <c r="E209" s="568"/>
      <c r="F209" s="79"/>
      <c r="G209" s="79"/>
      <c r="H209" s="630"/>
      <c r="I209" s="80"/>
      <c r="J209" s="79"/>
      <c r="K209" s="631"/>
      <c r="L209" s="81"/>
      <c r="M209" s="81"/>
      <c r="N209" s="79"/>
      <c r="O209" s="82"/>
      <c r="P209" s="82"/>
      <c r="Q209" s="83"/>
      <c r="R209" s="83"/>
      <c r="S209" s="570"/>
      <c r="T209" s="565"/>
      <c r="U209" s="101"/>
      <c r="V209" s="98"/>
      <c r="W209" s="98"/>
      <c r="X209" s="98"/>
      <c r="Y209" s="209"/>
      <c r="Z209" s="101"/>
      <c r="AA209" s="98"/>
      <c r="AB209" s="98"/>
      <c r="AC209" s="98"/>
      <c r="AD209" s="209"/>
      <c r="AE209" s="209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 s="85" customFormat="1">
      <c r="A210" s="608"/>
      <c r="B210" s="1147" t="s">
        <v>96</v>
      </c>
      <c r="C210" s="1147"/>
      <c r="D210" s="1147"/>
      <c r="E210" s="1148"/>
      <c r="F210" s="609">
        <v>3043022240</v>
      </c>
      <c r="G210" s="609">
        <v>2991303000</v>
      </c>
      <c r="H210" s="609"/>
      <c r="I210" s="610"/>
      <c r="J210" s="609"/>
      <c r="K210" s="611"/>
      <c r="L210" s="612"/>
      <c r="M210" s="612"/>
      <c r="N210" s="609"/>
      <c r="O210" s="613"/>
      <c r="P210" s="613"/>
      <c r="Q210" s="614"/>
      <c r="R210" s="614"/>
      <c r="S210" s="620" t="s">
        <v>497</v>
      </c>
      <c r="T210" s="616"/>
      <c r="U210" s="617">
        <v>3043022240</v>
      </c>
      <c r="V210" s="157"/>
      <c r="W210" s="157"/>
      <c r="X210" s="157"/>
      <c r="Y210" s="618"/>
      <c r="Z210" s="617">
        <v>1</v>
      </c>
      <c r="AA210" s="157"/>
      <c r="AB210" s="157"/>
      <c r="AC210" s="157"/>
      <c r="AD210" s="618"/>
      <c r="AE210" s="618"/>
      <c r="AF210" s="619"/>
      <c r="AG210" s="619"/>
      <c r="AH210" s="619"/>
      <c r="AI210" s="619"/>
      <c r="AJ210" s="619"/>
      <c r="AK210" s="619"/>
      <c r="AL210" s="619"/>
      <c r="AM210" s="619"/>
      <c r="AN210" s="619"/>
      <c r="AO210" s="619"/>
    </row>
    <row r="211" spans="1:41" s="85" customFormat="1">
      <c r="A211" s="608"/>
      <c r="B211" s="1147"/>
      <c r="C211" s="1147"/>
      <c r="D211" s="1147"/>
      <c r="E211" s="1148"/>
      <c r="F211" s="609"/>
      <c r="G211" s="609"/>
      <c r="H211" s="609"/>
      <c r="I211" s="610"/>
      <c r="J211" s="609"/>
      <c r="K211" s="611"/>
      <c r="L211" s="612"/>
      <c r="M211" s="612"/>
      <c r="N211" s="609"/>
      <c r="O211" s="613"/>
      <c r="P211" s="613"/>
      <c r="Q211" s="614"/>
      <c r="R211" s="614"/>
      <c r="S211" s="627"/>
      <c r="T211" s="616"/>
      <c r="U211" s="617"/>
      <c r="V211" s="157"/>
      <c r="W211" s="157"/>
      <c r="X211" s="157"/>
      <c r="Y211" s="618"/>
      <c r="Z211" s="617"/>
      <c r="AA211" s="157"/>
      <c r="AB211" s="157"/>
      <c r="AC211" s="157"/>
      <c r="AD211" s="618"/>
      <c r="AE211" s="618"/>
      <c r="AF211" s="619"/>
      <c r="AG211" s="619"/>
      <c r="AH211" s="619"/>
      <c r="AI211" s="619"/>
      <c r="AJ211" s="619"/>
      <c r="AK211" s="619"/>
      <c r="AL211" s="619"/>
      <c r="AM211" s="619"/>
      <c r="AN211" s="619"/>
      <c r="AO211" s="619"/>
    </row>
    <row r="212" spans="1:41" s="85" customFormat="1">
      <c r="A212" s="608" t="s">
        <v>172</v>
      </c>
      <c r="B212" s="628"/>
      <c r="C212" s="628"/>
      <c r="D212" s="628"/>
      <c r="E212" s="629"/>
      <c r="F212" s="621"/>
      <c r="G212" s="621"/>
      <c r="H212" s="621"/>
      <c r="I212" s="610"/>
      <c r="J212" s="621"/>
      <c r="K212" s="622"/>
      <c r="L212" s="623"/>
      <c r="M212" s="623"/>
      <c r="N212" s="621"/>
      <c r="O212" s="624"/>
      <c r="P212" s="624"/>
      <c r="Q212" s="625"/>
      <c r="R212" s="625"/>
      <c r="S212" s="626"/>
      <c r="T212" s="616"/>
      <c r="U212" s="197"/>
      <c r="V212" s="157"/>
      <c r="W212" s="157"/>
      <c r="X212" s="157"/>
      <c r="Y212" s="618"/>
      <c r="Z212" s="197"/>
      <c r="AA212" s="157"/>
      <c r="AB212" s="157"/>
      <c r="AC212" s="157"/>
      <c r="AD212" s="618"/>
      <c r="AE212" s="618"/>
      <c r="AF212" s="619"/>
      <c r="AG212" s="619"/>
      <c r="AH212" s="619"/>
      <c r="AI212" s="619"/>
      <c r="AJ212" s="619"/>
      <c r="AK212" s="619"/>
      <c r="AL212" s="619"/>
      <c r="AM212" s="619"/>
      <c r="AN212" s="619"/>
      <c r="AO212" s="619"/>
    </row>
    <row r="213" spans="1:41" s="85" customFormat="1">
      <c r="A213" s="608"/>
      <c r="B213" s="628" t="s">
        <v>346</v>
      </c>
      <c r="C213" s="628"/>
      <c r="D213" s="628"/>
      <c r="E213" s="629"/>
      <c r="F213" s="621"/>
      <c r="G213" s="621"/>
      <c r="H213" s="621"/>
      <c r="I213" s="610"/>
      <c r="J213" s="621"/>
      <c r="K213" s="622"/>
      <c r="L213" s="623"/>
      <c r="M213" s="623"/>
      <c r="N213" s="621"/>
      <c r="O213" s="624"/>
      <c r="P213" s="624"/>
      <c r="Q213" s="625"/>
      <c r="R213" s="625"/>
      <c r="S213" s="626"/>
      <c r="T213" s="616"/>
      <c r="U213" s="197"/>
      <c r="V213" s="157"/>
      <c r="W213" s="157"/>
      <c r="X213" s="157"/>
      <c r="Y213" s="618"/>
      <c r="Z213" s="197"/>
      <c r="AA213" s="157"/>
      <c r="AB213" s="157"/>
      <c r="AC213" s="157"/>
      <c r="AD213" s="618"/>
      <c r="AE213" s="618"/>
      <c r="AF213" s="619"/>
      <c r="AG213" s="619"/>
      <c r="AH213" s="619"/>
      <c r="AI213" s="619"/>
      <c r="AJ213" s="619"/>
      <c r="AK213" s="619"/>
      <c r="AL213" s="619"/>
      <c r="AM213" s="619"/>
      <c r="AN213" s="619"/>
      <c r="AO213" s="619"/>
    </row>
    <row r="214" spans="1:41" s="85" customFormat="1">
      <c r="A214" s="608"/>
      <c r="B214" s="1147" t="s">
        <v>96</v>
      </c>
      <c r="C214" s="1147"/>
      <c r="D214" s="1147"/>
      <c r="E214" s="1148"/>
      <c r="F214" s="609">
        <v>4428013600</v>
      </c>
      <c r="G214" s="609">
        <v>4280909700</v>
      </c>
      <c r="H214" s="609"/>
      <c r="I214" s="610"/>
      <c r="J214" s="609"/>
      <c r="K214" s="611"/>
      <c r="L214" s="612"/>
      <c r="M214" s="612"/>
      <c r="N214" s="609"/>
      <c r="O214" s="613"/>
      <c r="P214" s="613"/>
      <c r="Q214" s="614"/>
      <c r="R214" s="614"/>
      <c r="S214" s="620" t="s">
        <v>497</v>
      </c>
      <c r="T214" s="616"/>
      <c r="U214" s="617">
        <v>3815013600</v>
      </c>
      <c r="V214" s="157"/>
      <c r="W214" s="157"/>
      <c r="X214" s="157"/>
      <c r="Y214" s="618"/>
      <c r="Z214" s="617">
        <v>1</v>
      </c>
      <c r="AA214" s="157"/>
      <c r="AB214" s="157"/>
      <c r="AC214" s="157"/>
      <c r="AD214" s="618"/>
      <c r="AE214" s="618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19"/>
    </row>
    <row r="215" spans="1:41" s="85" customFormat="1">
      <c r="A215" s="608"/>
      <c r="B215" s="1145"/>
      <c r="C215" s="1145"/>
      <c r="D215" s="1145"/>
      <c r="E215" s="1146"/>
      <c r="F215" s="609"/>
      <c r="G215" s="609"/>
      <c r="H215" s="609"/>
      <c r="I215" s="610"/>
      <c r="J215" s="609"/>
      <c r="K215" s="611"/>
      <c r="L215" s="612"/>
      <c r="M215" s="612"/>
      <c r="N215" s="609"/>
      <c r="O215" s="613"/>
      <c r="P215" s="613"/>
      <c r="Q215" s="614"/>
      <c r="R215" s="614"/>
      <c r="S215" s="627"/>
      <c r="T215" s="616"/>
      <c r="U215" s="617"/>
      <c r="V215" s="157"/>
      <c r="W215" s="157"/>
      <c r="X215" s="157"/>
      <c r="Y215" s="618"/>
      <c r="Z215" s="617"/>
      <c r="AA215" s="157"/>
      <c r="AB215" s="157"/>
      <c r="AC215" s="157"/>
      <c r="AD215" s="618"/>
      <c r="AE215" s="618"/>
      <c r="AF215" s="619"/>
      <c r="AG215" s="619"/>
      <c r="AH215" s="619"/>
      <c r="AI215" s="619"/>
      <c r="AJ215" s="619"/>
      <c r="AK215" s="619"/>
      <c r="AL215" s="619"/>
      <c r="AM215" s="619"/>
      <c r="AN215" s="619"/>
      <c r="AO215" s="619"/>
    </row>
    <row r="216" spans="1:41" s="85" customFormat="1">
      <c r="A216" s="608" t="s">
        <v>23</v>
      </c>
      <c r="B216" s="628"/>
      <c r="C216" s="628"/>
      <c r="D216" s="628"/>
      <c r="E216" s="629"/>
      <c r="F216" s="609"/>
      <c r="G216" s="609"/>
      <c r="H216" s="609"/>
      <c r="I216" s="610"/>
      <c r="J216" s="609"/>
      <c r="K216" s="611"/>
      <c r="L216" s="612"/>
      <c r="M216" s="612"/>
      <c r="N216" s="609"/>
      <c r="O216" s="613"/>
      <c r="P216" s="613"/>
      <c r="Q216" s="614"/>
      <c r="R216" s="614"/>
      <c r="S216" s="627"/>
      <c r="T216" s="616"/>
      <c r="U216" s="617"/>
      <c r="V216" s="157"/>
      <c r="W216" s="157"/>
      <c r="X216" s="157"/>
      <c r="Y216" s="618"/>
      <c r="Z216" s="617"/>
      <c r="AA216" s="157"/>
      <c r="AB216" s="157"/>
      <c r="AC216" s="157"/>
      <c r="AD216" s="618"/>
      <c r="AE216" s="618"/>
      <c r="AF216" s="619"/>
      <c r="AG216" s="619"/>
      <c r="AH216" s="619"/>
      <c r="AI216" s="619"/>
      <c r="AJ216" s="619"/>
      <c r="AK216" s="619"/>
      <c r="AL216" s="619"/>
      <c r="AM216" s="619"/>
      <c r="AN216" s="619"/>
      <c r="AO216" s="619"/>
    </row>
    <row r="217" spans="1:41" s="85" customFormat="1">
      <c r="A217" s="608"/>
      <c r="B217" s="628" t="s">
        <v>177</v>
      </c>
      <c r="C217" s="628"/>
      <c r="D217" s="628"/>
      <c r="E217" s="629"/>
      <c r="F217" s="609"/>
      <c r="G217" s="609"/>
      <c r="H217" s="609"/>
      <c r="I217" s="610"/>
      <c r="J217" s="609"/>
      <c r="K217" s="611"/>
      <c r="L217" s="612"/>
      <c r="M217" s="612"/>
      <c r="N217" s="609"/>
      <c r="O217" s="613"/>
      <c r="P217" s="613"/>
      <c r="Q217" s="614"/>
      <c r="R217" s="614"/>
      <c r="S217" s="627"/>
      <c r="T217" s="616"/>
      <c r="U217" s="617"/>
      <c r="V217" s="157"/>
      <c r="W217" s="157"/>
      <c r="X217" s="157"/>
      <c r="Y217" s="618"/>
      <c r="Z217" s="617"/>
      <c r="AA217" s="157"/>
      <c r="AB217" s="157"/>
      <c r="AC217" s="157"/>
      <c r="AD217" s="618"/>
      <c r="AE217" s="618"/>
      <c r="AF217" s="619"/>
      <c r="AG217" s="619"/>
      <c r="AH217" s="619"/>
      <c r="AI217" s="619"/>
      <c r="AJ217" s="619"/>
      <c r="AK217" s="619"/>
      <c r="AL217" s="619"/>
      <c r="AM217" s="619"/>
      <c r="AN217" s="619"/>
      <c r="AO217" s="619"/>
    </row>
    <row r="218" spans="1:41" s="94" customFormat="1" ht="30">
      <c r="A218" s="564"/>
      <c r="B218" s="1143" t="s">
        <v>96</v>
      </c>
      <c r="C218" s="1143"/>
      <c r="D218" s="1143"/>
      <c r="E218" s="1144"/>
      <c r="F218" s="569">
        <v>2918665040</v>
      </c>
      <c r="G218" s="569">
        <v>2816003000</v>
      </c>
      <c r="H218" s="569">
        <v>2747263000</v>
      </c>
      <c r="I218" s="80">
        <f>H218/G218</f>
        <v>0.97558951464185228</v>
      </c>
      <c r="J218" s="569">
        <f>F218-H218</f>
        <v>171402040</v>
      </c>
      <c r="K218" s="576" t="s">
        <v>637</v>
      </c>
      <c r="L218" s="577"/>
      <c r="M218" s="577"/>
      <c r="N218" s="569"/>
      <c r="O218" s="578">
        <v>43203</v>
      </c>
      <c r="P218" s="578">
        <v>43292</v>
      </c>
      <c r="Q218" s="579">
        <v>0.04</v>
      </c>
      <c r="R218" s="579">
        <v>1.56</v>
      </c>
      <c r="S218" s="580"/>
      <c r="T218" s="565"/>
      <c r="U218" s="141">
        <v>2918665040</v>
      </c>
      <c r="V218" s="98"/>
      <c r="W218" s="98"/>
      <c r="X218" s="98"/>
      <c r="Y218" s="209"/>
      <c r="Z218" s="141">
        <v>1</v>
      </c>
      <c r="AA218" s="98"/>
      <c r="AB218" s="98"/>
      <c r="AC218" s="98"/>
      <c r="AD218" s="209"/>
      <c r="AE218" s="209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 s="94" customFormat="1">
      <c r="A219" s="564"/>
      <c r="B219" s="1143"/>
      <c r="C219" s="1143"/>
      <c r="D219" s="1143"/>
      <c r="E219" s="1144"/>
      <c r="F219" s="569"/>
      <c r="G219" s="569"/>
      <c r="H219" s="569"/>
      <c r="I219" s="80"/>
      <c r="J219" s="569"/>
      <c r="K219" s="576"/>
      <c r="L219" s="577"/>
      <c r="M219" s="577"/>
      <c r="N219" s="569"/>
      <c r="O219" s="578"/>
      <c r="P219" s="578"/>
      <c r="Q219" s="579"/>
      <c r="R219" s="579"/>
      <c r="S219" s="580"/>
      <c r="T219" s="565"/>
      <c r="U219" s="141"/>
      <c r="V219" s="98"/>
      <c r="W219" s="98"/>
      <c r="X219" s="98"/>
      <c r="Y219" s="209"/>
      <c r="Z219" s="141"/>
      <c r="AA219" s="98"/>
      <c r="AB219" s="98"/>
      <c r="AC219" s="98"/>
      <c r="AD219" s="209"/>
      <c r="AE219" s="209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 s="94" customFormat="1">
      <c r="A220" s="564" t="s">
        <v>24</v>
      </c>
      <c r="B220" s="567"/>
      <c r="C220" s="567"/>
      <c r="D220" s="567"/>
      <c r="E220" s="568"/>
      <c r="F220" s="569"/>
      <c r="G220" s="569"/>
      <c r="H220" s="569"/>
      <c r="I220" s="80"/>
      <c r="J220" s="569"/>
      <c r="K220" s="576"/>
      <c r="L220" s="577"/>
      <c r="M220" s="577"/>
      <c r="N220" s="569"/>
      <c r="O220" s="578"/>
      <c r="P220" s="578"/>
      <c r="Q220" s="579"/>
      <c r="R220" s="579"/>
      <c r="S220" s="580"/>
      <c r="T220" s="565"/>
      <c r="U220" s="141"/>
      <c r="V220" s="98"/>
      <c r="W220" s="98"/>
      <c r="X220" s="98"/>
      <c r="Y220" s="209"/>
      <c r="Z220" s="141"/>
      <c r="AA220" s="98"/>
      <c r="AB220" s="98"/>
      <c r="AC220" s="98"/>
      <c r="AD220" s="209"/>
      <c r="AE220" s="209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 s="94" customFormat="1">
      <c r="A221" s="564"/>
      <c r="B221" s="567" t="s">
        <v>178</v>
      </c>
      <c r="C221" s="567"/>
      <c r="D221" s="567"/>
      <c r="E221" s="568"/>
      <c r="F221" s="569"/>
      <c r="G221" s="569"/>
      <c r="H221" s="569"/>
      <c r="I221" s="80"/>
      <c r="J221" s="569"/>
      <c r="K221" s="576"/>
      <c r="L221" s="577"/>
      <c r="M221" s="577"/>
      <c r="N221" s="569"/>
      <c r="O221" s="578"/>
      <c r="P221" s="578"/>
      <c r="Q221" s="579"/>
      <c r="R221" s="579"/>
      <c r="S221" s="580"/>
      <c r="T221" s="565"/>
      <c r="U221" s="141"/>
      <c r="V221" s="98"/>
      <c r="W221" s="98"/>
      <c r="X221" s="98"/>
      <c r="Y221" s="209"/>
      <c r="Z221" s="141"/>
      <c r="AA221" s="98"/>
      <c r="AB221" s="98"/>
      <c r="AC221" s="98"/>
      <c r="AD221" s="209"/>
      <c r="AE221" s="209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 s="566" customFormat="1" ht="30">
      <c r="A222" s="564"/>
      <c r="B222" s="1143" t="s">
        <v>96</v>
      </c>
      <c r="C222" s="1143"/>
      <c r="D222" s="1143"/>
      <c r="E222" s="1144"/>
      <c r="F222" s="569">
        <v>3418665040</v>
      </c>
      <c r="G222" s="569">
        <v>3301372300</v>
      </c>
      <c r="H222" s="569">
        <v>3237775000</v>
      </c>
      <c r="I222" s="80">
        <f>H222/G222</f>
        <v>0.98073610177198134</v>
      </c>
      <c r="J222" s="569">
        <f>F222-H222</f>
        <v>180890040</v>
      </c>
      <c r="K222" s="576" t="s">
        <v>638</v>
      </c>
      <c r="L222" s="577"/>
      <c r="M222" s="577"/>
      <c r="N222" s="569"/>
      <c r="O222" s="578">
        <v>43203</v>
      </c>
      <c r="P222" s="578">
        <v>43292</v>
      </c>
      <c r="Q222" s="579">
        <v>0.05</v>
      </c>
      <c r="R222" s="579">
        <v>6.5000000000000002E-2</v>
      </c>
      <c r="S222" s="580"/>
      <c r="T222" s="565"/>
      <c r="U222" s="141">
        <v>3418665040</v>
      </c>
      <c r="V222" s="98"/>
      <c r="W222" s="98"/>
      <c r="X222" s="98"/>
      <c r="Y222" s="209"/>
      <c r="Z222" s="141">
        <v>1</v>
      </c>
      <c r="AA222" s="98"/>
      <c r="AB222" s="98"/>
      <c r="AC222" s="98"/>
      <c r="AD222" s="209"/>
      <c r="AE222" s="209"/>
    </row>
    <row r="223" spans="1:41" s="566" customFormat="1">
      <c r="A223" s="564"/>
      <c r="B223" s="1143"/>
      <c r="C223" s="1143"/>
      <c r="D223" s="1143"/>
      <c r="E223" s="1144"/>
      <c r="F223" s="569"/>
      <c r="G223" s="569"/>
      <c r="H223" s="569"/>
      <c r="I223" s="80"/>
      <c r="J223" s="569"/>
      <c r="K223" s="576"/>
      <c r="L223" s="577"/>
      <c r="M223" s="577"/>
      <c r="N223" s="569"/>
      <c r="O223" s="578"/>
      <c r="P223" s="578"/>
      <c r="Q223" s="579"/>
      <c r="R223" s="579"/>
      <c r="S223" s="580"/>
      <c r="T223" s="565"/>
      <c r="U223" s="141"/>
      <c r="V223" s="98"/>
      <c r="W223" s="98"/>
      <c r="X223" s="98"/>
      <c r="Y223" s="209"/>
      <c r="Z223" s="141"/>
      <c r="AA223" s="98"/>
      <c r="AB223" s="98"/>
      <c r="AC223" s="98"/>
      <c r="AD223" s="209"/>
      <c r="AE223" s="209"/>
    </row>
    <row r="224" spans="1:41" s="566" customFormat="1">
      <c r="A224" s="564" t="s">
        <v>25</v>
      </c>
      <c r="B224" s="567"/>
      <c r="C224" s="567"/>
      <c r="D224" s="567"/>
      <c r="E224" s="568"/>
      <c r="F224" s="569"/>
      <c r="G224" s="569"/>
      <c r="H224" s="569"/>
      <c r="I224" s="80"/>
      <c r="J224" s="569"/>
      <c r="K224" s="576"/>
      <c r="L224" s="577"/>
      <c r="M224" s="577"/>
      <c r="N224" s="569"/>
      <c r="O224" s="578"/>
      <c r="P224" s="578"/>
      <c r="Q224" s="579"/>
      <c r="R224" s="579"/>
      <c r="S224" s="580"/>
      <c r="T224" s="565"/>
      <c r="U224" s="141"/>
      <c r="V224" s="98"/>
      <c r="W224" s="98"/>
      <c r="X224" s="98"/>
      <c r="Y224" s="209"/>
      <c r="Z224" s="141"/>
      <c r="AA224" s="98"/>
      <c r="AB224" s="98"/>
      <c r="AC224" s="98"/>
      <c r="AD224" s="209"/>
      <c r="AE224" s="209"/>
    </row>
    <row r="225" spans="1:31" s="566" customFormat="1">
      <c r="A225" s="564"/>
      <c r="B225" s="567" t="s">
        <v>179</v>
      </c>
      <c r="C225" s="567"/>
      <c r="D225" s="567"/>
      <c r="E225" s="568"/>
      <c r="F225" s="569"/>
      <c r="G225" s="569"/>
      <c r="H225" s="569"/>
      <c r="I225" s="80"/>
      <c r="J225" s="569"/>
      <c r="K225" s="576"/>
      <c r="L225" s="577"/>
      <c r="M225" s="577"/>
      <c r="N225" s="569"/>
      <c r="O225" s="578"/>
      <c r="P225" s="578"/>
      <c r="Q225" s="579"/>
      <c r="R225" s="579"/>
      <c r="S225" s="580"/>
      <c r="T225" s="565"/>
      <c r="U225" s="141"/>
      <c r="V225" s="98"/>
      <c r="W225" s="98"/>
      <c r="X225" s="98"/>
      <c r="Y225" s="209"/>
      <c r="Z225" s="141"/>
      <c r="AA225" s="98"/>
      <c r="AB225" s="98"/>
      <c r="AC225" s="98"/>
      <c r="AD225" s="209"/>
      <c r="AE225" s="209"/>
    </row>
    <row r="226" spans="1:31" s="566" customFormat="1" ht="30">
      <c r="A226" s="564"/>
      <c r="B226" s="1143" t="s">
        <v>96</v>
      </c>
      <c r="C226" s="1143"/>
      <c r="D226" s="1143"/>
      <c r="E226" s="1144"/>
      <c r="F226" s="569">
        <v>2917927680</v>
      </c>
      <c r="G226" s="569">
        <v>2812638840</v>
      </c>
      <c r="H226" s="569">
        <v>2703378000</v>
      </c>
      <c r="I226" s="80">
        <f>H226/G226</f>
        <v>0.96115361899788032</v>
      </c>
      <c r="J226" s="569">
        <f>F226-H226</f>
        <v>214549680</v>
      </c>
      <c r="K226" s="576" t="s">
        <v>475</v>
      </c>
      <c r="L226" s="577" t="s">
        <v>476</v>
      </c>
      <c r="M226" s="577"/>
      <c r="N226" s="569"/>
      <c r="O226" s="578">
        <v>43174</v>
      </c>
      <c r="P226" s="578">
        <v>43263</v>
      </c>
      <c r="Q226" s="579">
        <v>86.42</v>
      </c>
      <c r="R226" s="579">
        <v>99.12</v>
      </c>
      <c r="S226" s="580"/>
      <c r="T226" s="565"/>
      <c r="U226" s="141">
        <v>2917927680</v>
      </c>
      <c r="V226" s="98"/>
      <c r="W226" s="98"/>
      <c r="X226" s="98"/>
      <c r="Y226" s="209"/>
      <c r="Z226" s="141">
        <v>1</v>
      </c>
      <c r="AA226" s="98"/>
      <c r="AB226" s="98"/>
      <c r="AC226" s="98"/>
      <c r="AD226" s="209"/>
      <c r="AE226" s="209"/>
    </row>
    <row r="227" spans="1:31" s="566" customFormat="1">
      <c r="A227" s="564"/>
      <c r="B227" s="1143"/>
      <c r="C227" s="1143"/>
      <c r="D227" s="1143"/>
      <c r="E227" s="1144"/>
      <c r="F227" s="569"/>
      <c r="G227" s="569"/>
      <c r="H227" s="569"/>
      <c r="I227" s="80"/>
      <c r="J227" s="569"/>
      <c r="K227" s="576"/>
      <c r="L227" s="577"/>
      <c r="M227" s="577"/>
      <c r="N227" s="569"/>
      <c r="O227" s="578"/>
      <c r="P227" s="578"/>
      <c r="Q227" s="579"/>
      <c r="R227" s="579"/>
      <c r="S227" s="580"/>
      <c r="T227" s="565"/>
      <c r="U227" s="141"/>
      <c r="V227" s="98"/>
      <c r="W227" s="98"/>
      <c r="X227" s="98"/>
      <c r="Y227" s="209"/>
      <c r="Z227" s="141"/>
      <c r="AA227" s="98"/>
      <c r="AB227" s="98"/>
      <c r="AC227" s="98"/>
      <c r="AD227" s="209"/>
      <c r="AE227" s="209"/>
    </row>
    <row r="228" spans="1:31" s="566" customFormat="1">
      <c r="A228" s="564" t="s">
        <v>658</v>
      </c>
      <c r="B228" s="567"/>
      <c r="C228" s="567"/>
      <c r="D228" s="567"/>
      <c r="E228" s="568"/>
      <c r="F228" s="569"/>
      <c r="G228" s="569"/>
      <c r="H228" s="569"/>
      <c r="I228" s="80"/>
      <c r="J228" s="569"/>
      <c r="K228" s="576"/>
      <c r="L228" s="577"/>
      <c r="M228" s="577"/>
      <c r="N228" s="569"/>
      <c r="O228" s="578"/>
      <c r="P228" s="578"/>
      <c r="Q228" s="579"/>
      <c r="R228" s="579"/>
      <c r="S228" s="580"/>
      <c r="T228" s="565"/>
      <c r="U228" s="141"/>
      <c r="V228" s="98"/>
      <c r="W228" s="98"/>
      <c r="X228" s="98"/>
      <c r="Y228" s="209"/>
      <c r="Z228" s="141"/>
      <c r="AA228" s="98"/>
      <c r="AB228" s="98"/>
      <c r="AC228" s="98"/>
      <c r="AD228" s="209"/>
      <c r="AE228" s="209"/>
    </row>
    <row r="229" spans="1:31" s="566" customFormat="1" ht="60">
      <c r="A229" s="564"/>
      <c r="B229" s="1143" t="s">
        <v>659</v>
      </c>
      <c r="C229" s="1143"/>
      <c r="D229" s="1143"/>
      <c r="E229" s="1144"/>
      <c r="F229" s="569">
        <v>625226000</v>
      </c>
      <c r="G229" s="569">
        <v>597650000</v>
      </c>
      <c r="H229" s="584">
        <v>579496000</v>
      </c>
      <c r="I229" s="80"/>
      <c r="J229" s="569"/>
      <c r="K229" s="585" t="s">
        <v>777</v>
      </c>
      <c r="L229" s="582" t="s">
        <v>778</v>
      </c>
      <c r="M229" s="577"/>
      <c r="N229" s="569"/>
      <c r="O229" s="578"/>
      <c r="P229" s="578"/>
      <c r="Q229" s="579"/>
      <c r="R229" s="579"/>
      <c r="S229" s="632"/>
      <c r="T229" s="565"/>
      <c r="U229" s="141">
        <v>625226000</v>
      </c>
      <c r="V229" s="98"/>
      <c r="W229" s="98"/>
      <c r="X229" s="98"/>
      <c r="Y229" s="209"/>
      <c r="Z229" s="141">
        <v>1</v>
      </c>
      <c r="AA229" s="98"/>
      <c r="AB229" s="98"/>
      <c r="AC229" s="98"/>
      <c r="AD229" s="209"/>
      <c r="AE229" s="209"/>
    </row>
    <row r="230" spans="1:31">
      <c r="A230" s="33"/>
      <c r="B230" s="1072"/>
      <c r="C230" s="1072"/>
      <c r="D230" s="1072"/>
      <c r="E230" s="1073"/>
      <c r="F230" s="9"/>
      <c r="G230" s="9"/>
      <c r="H230" s="9"/>
      <c r="I230" s="151"/>
      <c r="J230" s="9"/>
      <c r="K230" s="533"/>
      <c r="L230" s="37"/>
      <c r="M230" s="37"/>
      <c r="N230" s="9"/>
      <c r="O230" s="170"/>
      <c r="P230" s="170"/>
      <c r="Q230" s="171"/>
      <c r="R230" s="171"/>
      <c r="S230" s="251"/>
      <c r="T230" s="155"/>
      <c r="U230" s="172"/>
      <c r="V230" s="157"/>
      <c r="W230" s="158"/>
      <c r="X230" s="159"/>
      <c r="Y230" s="11"/>
      <c r="Z230" s="172"/>
      <c r="AA230" s="157"/>
      <c r="AB230" s="158"/>
      <c r="AC230" s="159"/>
      <c r="AD230" s="11"/>
      <c r="AE230" s="11"/>
    </row>
    <row r="231" spans="1:31" s="182" customFormat="1">
      <c r="A231" s="4" t="s">
        <v>11</v>
      </c>
      <c r="B231" s="52"/>
      <c r="C231" s="52"/>
      <c r="D231" s="52"/>
      <c r="E231" s="53"/>
      <c r="F231" s="173"/>
      <c r="G231" s="174"/>
      <c r="H231" s="174"/>
      <c r="I231" s="175"/>
      <c r="J231" s="174"/>
      <c r="K231" s="534"/>
      <c r="L231" s="176"/>
      <c r="M231" s="176"/>
      <c r="N231" s="174"/>
      <c r="O231" s="177"/>
      <c r="P231" s="177"/>
      <c r="Q231" s="178"/>
      <c r="R231" s="178"/>
      <c r="S231" s="252"/>
      <c r="T231" s="155"/>
      <c r="U231" s="179"/>
      <c r="V231" s="157"/>
      <c r="W231" s="158"/>
      <c r="X231" s="180"/>
      <c r="Y231" s="181"/>
      <c r="Z231" s="179"/>
      <c r="AA231" s="157"/>
      <c r="AB231" s="158"/>
      <c r="AC231" s="180"/>
      <c r="AD231" s="181"/>
      <c r="AE231" s="181"/>
    </row>
    <row r="232" spans="1:31" s="619" customFormat="1">
      <c r="A232" s="564" t="s">
        <v>180</v>
      </c>
      <c r="B232" s="567"/>
      <c r="C232" s="567"/>
      <c r="D232" s="567"/>
      <c r="E232" s="568"/>
      <c r="F232" s="633"/>
      <c r="G232" s="569"/>
      <c r="H232" s="569"/>
      <c r="I232" s="80"/>
      <c r="J232" s="569"/>
      <c r="K232" s="576"/>
      <c r="L232" s="577"/>
      <c r="M232" s="577"/>
      <c r="N232" s="569"/>
      <c r="O232" s="578"/>
      <c r="P232" s="578"/>
      <c r="Q232" s="579"/>
      <c r="R232" s="579"/>
      <c r="S232" s="576"/>
      <c r="T232" s="616"/>
      <c r="U232" s="141"/>
      <c r="V232" s="157"/>
      <c r="W232" s="157"/>
      <c r="X232" s="157"/>
      <c r="Y232" s="618"/>
      <c r="Z232" s="141"/>
      <c r="AA232" s="157"/>
      <c r="AB232" s="157"/>
      <c r="AC232" s="157"/>
      <c r="AD232" s="618"/>
      <c r="AE232" s="618"/>
    </row>
    <row r="233" spans="1:31" s="619" customFormat="1">
      <c r="A233" s="564"/>
      <c r="B233" s="634" t="s">
        <v>784</v>
      </c>
      <c r="C233" s="567"/>
      <c r="D233" s="567"/>
      <c r="E233" s="568"/>
      <c r="F233" s="569">
        <v>378700000</v>
      </c>
      <c r="G233" s="569">
        <v>371200000</v>
      </c>
      <c r="H233" s="569"/>
      <c r="I233" s="80"/>
      <c r="J233" s="569"/>
      <c r="K233" s="576"/>
      <c r="L233" s="577"/>
      <c r="M233" s="577"/>
      <c r="N233" s="569"/>
      <c r="O233" s="578"/>
      <c r="P233" s="578"/>
      <c r="Q233" s="579"/>
      <c r="R233" s="579"/>
      <c r="S233" s="585" t="s">
        <v>497</v>
      </c>
      <c r="T233" s="616"/>
      <c r="U233" s="141">
        <v>378700000</v>
      </c>
      <c r="V233" s="157"/>
      <c r="W233" s="157"/>
      <c r="X233" s="157"/>
      <c r="Y233" s="618"/>
      <c r="Z233" s="141">
        <v>1</v>
      </c>
      <c r="AA233" s="157"/>
      <c r="AB233" s="157"/>
      <c r="AC233" s="157"/>
      <c r="AD233" s="618"/>
      <c r="AE233" s="618"/>
    </row>
    <row r="234" spans="1:31" s="619" customFormat="1">
      <c r="A234" s="564"/>
      <c r="B234" s="567"/>
      <c r="C234" s="567"/>
      <c r="D234" s="567"/>
      <c r="E234" s="568"/>
      <c r="F234" s="633"/>
      <c r="G234" s="569"/>
      <c r="H234" s="569"/>
      <c r="I234" s="80"/>
      <c r="J234" s="569"/>
      <c r="K234" s="576"/>
      <c r="L234" s="577"/>
      <c r="M234" s="577"/>
      <c r="N234" s="569"/>
      <c r="O234" s="578"/>
      <c r="P234" s="578"/>
      <c r="Q234" s="579"/>
      <c r="R234" s="579"/>
      <c r="S234" s="580"/>
      <c r="T234" s="616"/>
      <c r="U234" s="141"/>
      <c r="V234" s="157"/>
      <c r="W234" s="157"/>
      <c r="X234" s="157"/>
      <c r="Y234" s="618"/>
      <c r="Z234" s="141"/>
      <c r="AA234" s="157"/>
      <c r="AB234" s="157"/>
      <c r="AC234" s="157"/>
      <c r="AD234" s="618"/>
      <c r="AE234" s="618"/>
    </row>
    <row r="235" spans="1:31" s="619" customFormat="1">
      <c r="A235" s="564" t="s">
        <v>181</v>
      </c>
      <c r="B235" s="567"/>
      <c r="C235" s="567"/>
      <c r="D235" s="567"/>
      <c r="E235" s="568"/>
      <c r="F235" s="635"/>
      <c r="G235" s="79"/>
      <c r="H235" s="79"/>
      <c r="I235" s="80"/>
      <c r="J235" s="79"/>
      <c r="K235" s="514"/>
      <c r="L235" s="81"/>
      <c r="M235" s="81"/>
      <c r="N235" s="79"/>
      <c r="O235" s="82"/>
      <c r="P235" s="82"/>
      <c r="Q235" s="83"/>
      <c r="R235" s="83"/>
      <c r="S235" s="570"/>
      <c r="T235" s="616"/>
      <c r="U235" s="101"/>
      <c r="V235" s="157"/>
      <c r="W235" s="157"/>
      <c r="X235" s="157"/>
      <c r="Y235" s="618"/>
      <c r="Z235" s="101"/>
      <c r="AA235" s="157"/>
      <c r="AB235" s="157"/>
      <c r="AC235" s="157"/>
      <c r="AD235" s="618"/>
      <c r="AE235" s="618"/>
    </row>
    <row r="236" spans="1:31" s="619" customFormat="1">
      <c r="A236" s="564"/>
      <c r="B236" s="567" t="s">
        <v>646</v>
      </c>
      <c r="C236" s="567"/>
      <c r="D236" s="567"/>
      <c r="E236" s="568"/>
      <c r="F236" s="633"/>
      <c r="G236" s="569"/>
      <c r="H236" s="569"/>
      <c r="I236" s="80"/>
      <c r="J236" s="569"/>
      <c r="K236" s="576"/>
      <c r="L236" s="577"/>
      <c r="M236" s="577"/>
      <c r="N236" s="569"/>
      <c r="O236" s="578"/>
      <c r="P236" s="578"/>
      <c r="Q236" s="579"/>
      <c r="R236" s="579"/>
      <c r="S236" s="580"/>
      <c r="T236" s="616"/>
      <c r="U236" s="141"/>
      <c r="V236" s="157"/>
      <c r="W236" s="157"/>
      <c r="X236" s="157"/>
      <c r="Y236" s="618"/>
      <c r="Z236" s="141"/>
      <c r="AA236" s="157"/>
      <c r="AB236" s="157"/>
      <c r="AC236" s="157"/>
      <c r="AD236" s="618"/>
      <c r="AE236" s="618"/>
    </row>
    <row r="237" spans="1:31" s="619" customFormat="1">
      <c r="A237" s="564"/>
      <c r="B237" s="567"/>
      <c r="C237" s="567" t="s">
        <v>641</v>
      </c>
      <c r="D237" s="567"/>
      <c r="E237" s="568"/>
      <c r="F237" s="633"/>
      <c r="G237" s="569"/>
      <c r="H237" s="569"/>
      <c r="I237" s="80"/>
      <c r="J237" s="569"/>
      <c r="K237" s="576"/>
      <c r="L237" s="577"/>
      <c r="M237" s="577"/>
      <c r="N237" s="569"/>
      <c r="O237" s="578"/>
      <c r="P237" s="578"/>
      <c r="Q237" s="579"/>
      <c r="R237" s="579"/>
      <c r="S237" s="580"/>
      <c r="T237" s="616"/>
      <c r="U237" s="141"/>
      <c r="V237" s="157"/>
      <c r="W237" s="157"/>
      <c r="X237" s="157"/>
      <c r="Y237" s="618"/>
      <c r="Z237" s="141"/>
      <c r="AA237" s="157"/>
      <c r="AB237" s="157"/>
      <c r="AC237" s="157"/>
      <c r="AD237" s="618"/>
      <c r="AE237" s="618"/>
    </row>
    <row r="238" spans="1:31" s="619" customFormat="1">
      <c r="A238" s="564"/>
      <c r="B238" s="567"/>
      <c r="C238" s="567" t="s">
        <v>642</v>
      </c>
      <c r="D238" s="567"/>
      <c r="E238" s="568"/>
      <c r="F238" s="633">
        <v>213458000</v>
      </c>
      <c r="G238" s="569">
        <v>211751000</v>
      </c>
      <c r="H238" s="569"/>
      <c r="I238" s="80"/>
      <c r="J238" s="569"/>
      <c r="K238" s="576"/>
      <c r="L238" s="577"/>
      <c r="M238" s="577"/>
      <c r="N238" s="569"/>
      <c r="O238" s="578"/>
      <c r="P238" s="578"/>
      <c r="Q238" s="579"/>
      <c r="R238" s="579"/>
      <c r="S238" s="632" t="s">
        <v>497</v>
      </c>
      <c r="T238" s="616"/>
      <c r="U238" s="141">
        <v>213458000</v>
      </c>
      <c r="V238" s="157"/>
      <c r="W238" s="157"/>
      <c r="X238" s="157"/>
      <c r="Y238" s="618"/>
      <c r="Z238" s="141">
        <v>1</v>
      </c>
      <c r="AA238" s="157"/>
      <c r="AB238" s="157"/>
      <c r="AC238" s="157"/>
      <c r="AD238" s="618"/>
      <c r="AE238" s="618"/>
    </row>
    <row r="239" spans="1:31" s="619" customFormat="1">
      <c r="A239" s="564"/>
      <c r="B239" s="567"/>
      <c r="C239" s="567" t="s">
        <v>643</v>
      </c>
      <c r="D239" s="567"/>
      <c r="E239" s="568"/>
      <c r="F239" s="633">
        <v>220222000</v>
      </c>
      <c r="G239" s="569">
        <v>218425000</v>
      </c>
      <c r="H239" s="569"/>
      <c r="I239" s="80"/>
      <c r="J239" s="569"/>
      <c r="K239" s="576"/>
      <c r="L239" s="577"/>
      <c r="M239" s="577"/>
      <c r="N239" s="569"/>
      <c r="O239" s="578"/>
      <c r="P239" s="578"/>
      <c r="Q239" s="579"/>
      <c r="R239" s="579"/>
      <c r="S239" s="632" t="s">
        <v>497</v>
      </c>
      <c r="T239" s="616"/>
      <c r="U239" s="141">
        <v>220222000</v>
      </c>
      <c r="V239" s="157"/>
      <c r="W239" s="157"/>
      <c r="X239" s="157"/>
      <c r="Y239" s="618"/>
      <c r="Z239" s="141">
        <v>1</v>
      </c>
      <c r="AA239" s="157"/>
      <c r="AB239" s="157"/>
      <c r="AC239" s="157"/>
      <c r="AD239" s="618"/>
      <c r="AE239" s="618"/>
    </row>
    <row r="240" spans="1:31" s="619" customFormat="1">
      <c r="A240" s="564"/>
      <c r="B240" s="567"/>
      <c r="C240" s="567" t="s">
        <v>644</v>
      </c>
      <c r="D240" s="567"/>
      <c r="E240" s="568"/>
      <c r="F240" s="633">
        <v>215028000</v>
      </c>
      <c r="G240" s="569">
        <v>213888000</v>
      </c>
      <c r="H240" s="569"/>
      <c r="I240" s="80"/>
      <c r="J240" s="569"/>
      <c r="K240" s="576"/>
      <c r="L240" s="577"/>
      <c r="M240" s="577"/>
      <c r="N240" s="569"/>
      <c r="O240" s="578"/>
      <c r="P240" s="578"/>
      <c r="Q240" s="579"/>
      <c r="R240" s="579"/>
      <c r="S240" s="632" t="s">
        <v>497</v>
      </c>
      <c r="T240" s="616"/>
      <c r="U240" s="141">
        <v>215028000</v>
      </c>
      <c r="V240" s="157"/>
      <c r="W240" s="157"/>
      <c r="X240" s="157"/>
      <c r="Y240" s="618"/>
      <c r="Z240" s="141">
        <v>1</v>
      </c>
      <c r="AA240" s="157"/>
      <c r="AB240" s="157"/>
      <c r="AC240" s="157"/>
      <c r="AD240" s="618"/>
      <c r="AE240" s="618"/>
    </row>
    <row r="241" spans="1:31" s="619" customFormat="1">
      <c r="A241" s="564"/>
      <c r="B241" s="567"/>
      <c r="C241" s="567" t="s">
        <v>645</v>
      </c>
      <c r="D241" s="567"/>
      <c r="E241" s="568"/>
      <c r="F241" s="633">
        <v>240631000</v>
      </c>
      <c r="G241" s="569">
        <v>237333000</v>
      </c>
      <c r="H241" s="569"/>
      <c r="I241" s="80"/>
      <c r="J241" s="569"/>
      <c r="K241" s="576"/>
      <c r="L241" s="577"/>
      <c r="M241" s="577"/>
      <c r="N241" s="569"/>
      <c r="O241" s="578"/>
      <c r="P241" s="578"/>
      <c r="Q241" s="579"/>
      <c r="R241" s="579"/>
      <c r="S241" s="632" t="s">
        <v>497</v>
      </c>
      <c r="T241" s="616"/>
      <c r="U241" s="141">
        <v>240631000</v>
      </c>
      <c r="V241" s="157"/>
      <c r="W241" s="157"/>
      <c r="X241" s="157"/>
      <c r="Y241" s="618"/>
      <c r="Z241" s="141">
        <v>1</v>
      </c>
      <c r="AA241" s="157"/>
      <c r="AB241" s="157"/>
      <c r="AC241" s="157"/>
      <c r="AD241" s="618"/>
      <c r="AE241" s="618"/>
    </row>
    <row r="242" spans="1:31" s="619" customFormat="1">
      <c r="A242" s="564"/>
      <c r="B242" s="567"/>
      <c r="C242" s="567"/>
      <c r="D242" s="567"/>
      <c r="E242" s="568"/>
      <c r="F242" s="633"/>
      <c r="G242" s="569"/>
      <c r="H242" s="569"/>
      <c r="I242" s="80"/>
      <c r="J242" s="569"/>
      <c r="K242" s="576"/>
      <c r="L242" s="577"/>
      <c r="M242" s="577"/>
      <c r="N242" s="569"/>
      <c r="O242" s="578"/>
      <c r="P242" s="578"/>
      <c r="Q242" s="579"/>
      <c r="R242" s="579"/>
      <c r="S242" s="632"/>
      <c r="T242" s="616"/>
      <c r="U242" s="141"/>
      <c r="V242" s="157"/>
      <c r="W242" s="157"/>
      <c r="X242" s="157"/>
      <c r="Y242" s="618"/>
      <c r="Z242" s="141"/>
      <c r="AA242" s="157"/>
      <c r="AB242" s="157"/>
      <c r="AC242" s="157"/>
      <c r="AD242" s="618"/>
      <c r="AE242" s="618"/>
    </row>
    <row r="243" spans="1:31" s="619" customFormat="1">
      <c r="A243" s="564"/>
      <c r="B243" s="567"/>
      <c r="C243" s="636" t="s">
        <v>689</v>
      </c>
      <c r="D243" s="567"/>
      <c r="E243" s="568"/>
      <c r="F243" s="633"/>
      <c r="G243" s="569"/>
      <c r="H243" s="569"/>
      <c r="I243" s="80"/>
      <c r="J243" s="569"/>
      <c r="K243" s="576"/>
      <c r="L243" s="577"/>
      <c r="M243" s="577"/>
      <c r="N243" s="569"/>
      <c r="O243" s="578"/>
      <c r="P243" s="578"/>
      <c r="Q243" s="579"/>
      <c r="R243" s="579"/>
      <c r="S243" s="580"/>
      <c r="T243" s="616"/>
      <c r="U243" s="141"/>
      <c r="V243" s="157"/>
      <c r="W243" s="157"/>
      <c r="X243" s="157"/>
      <c r="Y243" s="618"/>
      <c r="Z243" s="141"/>
      <c r="AA243" s="157"/>
      <c r="AB243" s="157"/>
      <c r="AC243" s="157"/>
      <c r="AD243" s="618"/>
      <c r="AE243" s="618"/>
    </row>
    <row r="244" spans="1:31" s="619" customFormat="1">
      <c r="A244" s="564"/>
      <c r="B244" s="567"/>
      <c r="C244" s="636" t="s">
        <v>690</v>
      </c>
      <c r="D244" s="567"/>
      <c r="E244" s="568"/>
      <c r="F244" s="633">
        <v>292946000</v>
      </c>
      <c r="G244" s="569">
        <v>288703000</v>
      </c>
      <c r="H244" s="569"/>
      <c r="I244" s="80"/>
      <c r="J244" s="569"/>
      <c r="K244" s="576"/>
      <c r="L244" s="577"/>
      <c r="M244" s="577"/>
      <c r="N244" s="569"/>
      <c r="O244" s="578"/>
      <c r="P244" s="578"/>
      <c r="Q244" s="579"/>
      <c r="R244" s="579"/>
      <c r="S244" s="632" t="s">
        <v>497</v>
      </c>
      <c r="T244" s="616"/>
      <c r="U244" s="633">
        <v>292946000</v>
      </c>
      <c r="V244" s="157"/>
      <c r="W244" s="157"/>
      <c r="X244" s="157"/>
      <c r="Y244" s="618"/>
      <c r="Z244" s="141">
        <v>1</v>
      </c>
      <c r="AA244" s="157"/>
      <c r="AB244" s="157"/>
      <c r="AC244" s="157"/>
      <c r="AD244" s="618"/>
      <c r="AE244" s="618"/>
    </row>
    <row r="245" spans="1:31" s="619" customFormat="1">
      <c r="A245" s="564"/>
      <c r="B245" s="567"/>
      <c r="C245" s="636" t="s">
        <v>691</v>
      </c>
      <c r="D245" s="567"/>
      <c r="E245" s="568"/>
      <c r="F245" s="633">
        <v>219497000</v>
      </c>
      <c r="G245" s="569">
        <v>216968000</v>
      </c>
      <c r="H245" s="569"/>
      <c r="I245" s="80"/>
      <c r="J245" s="569"/>
      <c r="K245" s="576"/>
      <c r="L245" s="577"/>
      <c r="M245" s="577"/>
      <c r="N245" s="569"/>
      <c r="O245" s="578"/>
      <c r="P245" s="578"/>
      <c r="Q245" s="579"/>
      <c r="R245" s="579"/>
      <c r="S245" s="632" t="s">
        <v>497</v>
      </c>
      <c r="T245" s="616"/>
      <c r="U245" s="633">
        <v>219497000</v>
      </c>
      <c r="V245" s="157"/>
      <c r="W245" s="157"/>
      <c r="X245" s="157"/>
      <c r="Y245" s="618"/>
      <c r="Z245" s="141">
        <v>1</v>
      </c>
      <c r="AA245" s="157"/>
      <c r="AB245" s="157"/>
      <c r="AC245" s="157"/>
      <c r="AD245" s="618"/>
      <c r="AE245" s="618"/>
    </row>
    <row r="246" spans="1:31" s="619" customFormat="1">
      <c r="A246" s="564"/>
      <c r="B246" s="567"/>
      <c r="C246" s="636" t="s">
        <v>692</v>
      </c>
      <c r="D246" s="567"/>
      <c r="E246" s="568"/>
      <c r="F246" s="633">
        <v>255255000</v>
      </c>
      <c r="G246" s="569">
        <v>251463000</v>
      </c>
      <c r="H246" s="569"/>
      <c r="I246" s="80"/>
      <c r="J246" s="569"/>
      <c r="K246" s="576"/>
      <c r="L246" s="577"/>
      <c r="M246" s="577"/>
      <c r="N246" s="569"/>
      <c r="O246" s="578"/>
      <c r="P246" s="578"/>
      <c r="Q246" s="579"/>
      <c r="R246" s="579"/>
      <c r="S246" s="632" t="s">
        <v>497</v>
      </c>
      <c r="T246" s="616"/>
      <c r="U246" s="633">
        <v>255255000</v>
      </c>
      <c r="V246" s="157"/>
      <c r="W246" s="157"/>
      <c r="X246" s="157"/>
      <c r="Y246" s="618"/>
      <c r="Z246" s="141">
        <v>1</v>
      </c>
      <c r="AA246" s="157"/>
      <c r="AB246" s="157"/>
      <c r="AC246" s="157"/>
      <c r="AD246" s="618"/>
      <c r="AE246" s="618"/>
    </row>
    <row r="247" spans="1:31" s="619" customFormat="1">
      <c r="A247" s="564"/>
      <c r="B247" s="567"/>
      <c r="C247" s="636" t="s">
        <v>693</v>
      </c>
      <c r="D247" s="567"/>
      <c r="E247" s="568"/>
      <c r="F247" s="633">
        <v>270980000</v>
      </c>
      <c r="G247" s="569">
        <v>268175000</v>
      </c>
      <c r="H247" s="569"/>
      <c r="I247" s="80"/>
      <c r="J247" s="569"/>
      <c r="K247" s="576"/>
      <c r="L247" s="577"/>
      <c r="M247" s="577"/>
      <c r="N247" s="569"/>
      <c r="O247" s="578"/>
      <c r="P247" s="578"/>
      <c r="Q247" s="579"/>
      <c r="R247" s="579"/>
      <c r="S247" s="632" t="s">
        <v>497</v>
      </c>
      <c r="T247" s="616"/>
      <c r="U247" s="633">
        <v>270980000</v>
      </c>
      <c r="V247" s="157"/>
      <c r="W247" s="157"/>
      <c r="X247" s="157"/>
      <c r="Y247" s="618"/>
      <c r="Z247" s="141">
        <v>1</v>
      </c>
      <c r="AA247" s="157"/>
      <c r="AB247" s="157"/>
      <c r="AC247" s="157"/>
      <c r="AD247" s="618"/>
      <c r="AE247" s="618"/>
    </row>
    <row r="248" spans="1:31" s="619" customFormat="1">
      <c r="A248" s="564"/>
      <c r="B248" s="567"/>
      <c r="C248" s="636" t="s">
        <v>694</v>
      </c>
      <c r="D248" s="567"/>
      <c r="E248" s="568"/>
      <c r="F248" s="633">
        <v>253853000</v>
      </c>
      <c r="G248" s="569">
        <v>250796000</v>
      </c>
      <c r="H248" s="569"/>
      <c r="I248" s="80"/>
      <c r="J248" s="569"/>
      <c r="K248" s="576"/>
      <c r="L248" s="577"/>
      <c r="M248" s="577"/>
      <c r="N248" s="569"/>
      <c r="O248" s="578"/>
      <c r="P248" s="578"/>
      <c r="Q248" s="579"/>
      <c r="R248" s="579"/>
      <c r="S248" s="632" t="s">
        <v>497</v>
      </c>
      <c r="T248" s="616"/>
      <c r="U248" s="633">
        <v>253853000</v>
      </c>
      <c r="V248" s="157"/>
      <c r="W248" s="157"/>
      <c r="X248" s="157"/>
      <c r="Y248" s="618"/>
      <c r="Z248" s="141">
        <v>1</v>
      </c>
      <c r="AA248" s="157"/>
      <c r="AB248" s="157"/>
      <c r="AC248" s="157"/>
      <c r="AD248" s="618"/>
      <c r="AE248" s="618"/>
    </row>
    <row r="249" spans="1:31" s="619" customFormat="1">
      <c r="A249" s="564"/>
      <c r="B249" s="567"/>
      <c r="C249" s="636"/>
      <c r="D249" s="567"/>
      <c r="E249" s="568"/>
      <c r="F249" s="633"/>
      <c r="G249" s="569"/>
      <c r="H249" s="569"/>
      <c r="I249" s="80"/>
      <c r="J249" s="569"/>
      <c r="K249" s="576"/>
      <c r="L249" s="577"/>
      <c r="M249" s="577"/>
      <c r="N249" s="569"/>
      <c r="O249" s="578"/>
      <c r="P249" s="578"/>
      <c r="Q249" s="579"/>
      <c r="R249" s="579"/>
      <c r="S249" s="632"/>
      <c r="T249" s="616"/>
      <c r="U249" s="141"/>
      <c r="V249" s="157"/>
      <c r="W249" s="157"/>
      <c r="X249" s="157"/>
      <c r="Y249" s="618"/>
      <c r="Z249" s="141"/>
      <c r="AA249" s="157"/>
      <c r="AB249" s="157"/>
      <c r="AC249" s="157"/>
      <c r="AD249" s="618"/>
      <c r="AE249" s="618"/>
    </row>
    <row r="250" spans="1:31" s="619" customFormat="1">
      <c r="A250" s="564"/>
      <c r="B250" s="567"/>
      <c r="C250" s="637" t="s">
        <v>698</v>
      </c>
      <c r="D250" s="567"/>
      <c r="E250" s="568"/>
      <c r="F250" s="633"/>
      <c r="G250" s="569"/>
      <c r="H250" s="569"/>
      <c r="I250" s="80"/>
      <c r="J250" s="569"/>
      <c r="K250" s="576"/>
      <c r="L250" s="577"/>
      <c r="M250" s="577"/>
      <c r="N250" s="569"/>
      <c r="O250" s="578"/>
      <c r="P250" s="578"/>
      <c r="Q250" s="579"/>
      <c r="R250" s="579"/>
      <c r="S250" s="580"/>
      <c r="T250" s="616"/>
      <c r="U250" s="141"/>
      <c r="V250" s="157"/>
      <c r="W250" s="157"/>
      <c r="X250" s="157"/>
      <c r="Y250" s="618"/>
      <c r="Z250" s="141"/>
      <c r="AA250" s="157"/>
      <c r="AB250" s="157"/>
      <c r="AC250" s="157"/>
      <c r="AD250" s="618"/>
      <c r="AE250" s="618"/>
    </row>
    <row r="251" spans="1:31" s="619" customFormat="1">
      <c r="A251" s="564"/>
      <c r="B251" s="567"/>
      <c r="C251" s="637" t="s">
        <v>699</v>
      </c>
      <c r="D251" s="567"/>
      <c r="E251" s="568"/>
      <c r="F251" s="633">
        <v>281633000</v>
      </c>
      <c r="G251" s="569">
        <v>278638000</v>
      </c>
      <c r="H251" s="569"/>
      <c r="I251" s="80"/>
      <c r="J251" s="569"/>
      <c r="K251" s="576"/>
      <c r="L251" s="577"/>
      <c r="M251" s="577"/>
      <c r="N251" s="569"/>
      <c r="O251" s="578"/>
      <c r="P251" s="578"/>
      <c r="Q251" s="579"/>
      <c r="R251" s="579"/>
      <c r="S251" s="632" t="s">
        <v>497</v>
      </c>
      <c r="T251" s="616"/>
      <c r="U251" s="633">
        <v>281633000</v>
      </c>
      <c r="V251" s="157"/>
      <c r="W251" s="157"/>
      <c r="X251" s="157"/>
      <c r="Y251" s="618"/>
      <c r="Z251" s="141">
        <v>1</v>
      </c>
      <c r="AA251" s="157"/>
      <c r="AB251" s="157"/>
      <c r="AC251" s="157"/>
      <c r="AD251" s="618"/>
      <c r="AE251" s="618"/>
    </row>
    <row r="252" spans="1:31" s="619" customFormat="1">
      <c r="A252" s="564"/>
      <c r="B252" s="567"/>
      <c r="C252" s="637" t="s">
        <v>700</v>
      </c>
      <c r="D252" s="567"/>
      <c r="E252" s="568"/>
      <c r="F252" s="633">
        <v>289123000</v>
      </c>
      <c r="G252" s="569">
        <v>287530000</v>
      </c>
      <c r="H252" s="569"/>
      <c r="I252" s="80"/>
      <c r="J252" s="569"/>
      <c r="K252" s="576"/>
      <c r="L252" s="577"/>
      <c r="M252" s="577"/>
      <c r="N252" s="569"/>
      <c r="O252" s="578"/>
      <c r="P252" s="578"/>
      <c r="Q252" s="579"/>
      <c r="R252" s="579"/>
      <c r="S252" s="632" t="s">
        <v>497</v>
      </c>
      <c r="T252" s="616"/>
      <c r="U252" s="633">
        <v>289123000</v>
      </c>
      <c r="V252" s="157"/>
      <c r="W252" s="157"/>
      <c r="X252" s="157"/>
      <c r="Y252" s="618"/>
      <c r="Z252" s="141">
        <v>1</v>
      </c>
      <c r="AA252" s="157"/>
      <c r="AB252" s="157"/>
      <c r="AC252" s="157"/>
      <c r="AD252" s="618"/>
      <c r="AE252" s="618"/>
    </row>
    <row r="253" spans="1:31" s="619" customFormat="1">
      <c r="A253" s="564"/>
      <c r="B253" s="567"/>
      <c r="C253" s="637" t="s">
        <v>701</v>
      </c>
      <c r="D253" s="567"/>
      <c r="E253" s="568"/>
      <c r="F253" s="633">
        <v>236726000</v>
      </c>
      <c r="G253" s="569">
        <v>234247000</v>
      </c>
      <c r="H253" s="569"/>
      <c r="I253" s="80"/>
      <c r="J253" s="569"/>
      <c r="K253" s="576"/>
      <c r="L253" s="577"/>
      <c r="M253" s="577"/>
      <c r="N253" s="569"/>
      <c r="O253" s="578"/>
      <c r="P253" s="578"/>
      <c r="Q253" s="579"/>
      <c r="R253" s="579"/>
      <c r="S253" s="632" t="s">
        <v>497</v>
      </c>
      <c r="T253" s="616"/>
      <c r="U253" s="633">
        <v>236726000</v>
      </c>
      <c r="V253" s="157"/>
      <c r="W253" s="157"/>
      <c r="X253" s="157"/>
      <c r="Y253" s="618"/>
      <c r="Z253" s="141">
        <v>1</v>
      </c>
      <c r="AA253" s="157"/>
      <c r="AB253" s="157"/>
      <c r="AC253" s="157"/>
      <c r="AD253" s="618"/>
      <c r="AE253" s="618"/>
    </row>
    <row r="254" spans="1:31" s="619" customFormat="1">
      <c r="A254" s="564"/>
      <c r="B254" s="567"/>
      <c r="C254" s="637" t="s">
        <v>702</v>
      </c>
      <c r="D254" s="567"/>
      <c r="E254" s="568"/>
      <c r="F254" s="633">
        <v>226504000</v>
      </c>
      <c r="G254" s="569">
        <v>224678000</v>
      </c>
      <c r="H254" s="569"/>
      <c r="I254" s="80"/>
      <c r="J254" s="569"/>
      <c r="K254" s="576"/>
      <c r="L254" s="577"/>
      <c r="M254" s="577"/>
      <c r="N254" s="569"/>
      <c r="O254" s="578"/>
      <c r="P254" s="578"/>
      <c r="Q254" s="579"/>
      <c r="R254" s="579"/>
      <c r="S254" s="632" t="s">
        <v>497</v>
      </c>
      <c r="T254" s="616"/>
      <c r="U254" s="633">
        <v>226504000</v>
      </c>
      <c r="V254" s="157"/>
      <c r="W254" s="157"/>
      <c r="X254" s="157"/>
      <c r="Y254" s="618"/>
      <c r="Z254" s="141">
        <v>1</v>
      </c>
      <c r="AA254" s="157"/>
      <c r="AB254" s="157"/>
      <c r="AC254" s="157"/>
      <c r="AD254" s="618"/>
      <c r="AE254" s="618"/>
    </row>
    <row r="255" spans="1:31" s="619" customFormat="1">
      <c r="A255" s="564"/>
      <c r="B255" s="567"/>
      <c r="C255" s="637" t="s">
        <v>703</v>
      </c>
      <c r="D255" s="567"/>
      <c r="E255" s="568"/>
      <c r="F255" s="633">
        <v>216225000</v>
      </c>
      <c r="G255" s="569">
        <v>214070000</v>
      </c>
      <c r="H255" s="569"/>
      <c r="I255" s="80"/>
      <c r="J255" s="569"/>
      <c r="K255" s="576"/>
      <c r="L255" s="577"/>
      <c r="M255" s="577"/>
      <c r="N255" s="569"/>
      <c r="O255" s="578"/>
      <c r="P255" s="578"/>
      <c r="Q255" s="579"/>
      <c r="R255" s="579"/>
      <c r="S255" s="632" t="s">
        <v>497</v>
      </c>
      <c r="T255" s="616"/>
      <c r="U255" s="633">
        <v>216225000</v>
      </c>
      <c r="V255" s="157"/>
      <c r="W255" s="157"/>
      <c r="X255" s="157"/>
      <c r="Y255" s="618"/>
      <c r="Z255" s="141">
        <v>1</v>
      </c>
      <c r="AA255" s="157"/>
      <c r="AB255" s="157"/>
      <c r="AC255" s="157"/>
      <c r="AD255" s="618"/>
      <c r="AE255" s="618"/>
    </row>
    <row r="256" spans="1:31" s="619" customFormat="1">
      <c r="A256" s="564"/>
      <c r="B256" s="567"/>
      <c r="C256" s="567"/>
      <c r="D256" s="567"/>
      <c r="E256" s="568"/>
      <c r="F256" s="633"/>
      <c r="G256" s="569"/>
      <c r="H256" s="569"/>
      <c r="I256" s="80"/>
      <c r="J256" s="569"/>
      <c r="K256" s="576"/>
      <c r="L256" s="577"/>
      <c r="M256" s="577"/>
      <c r="N256" s="569"/>
      <c r="O256" s="578"/>
      <c r="P256" s="578"/>
      <c r="Q256" s="579"/>
      <c r="R256" s="579"/>
      <c r="S256" s="580"/>
      <c r="T256" s="616"/>
      <c r="U256" s="141"/>
      <c r="V256" s="157"/>
      <c r="W256" s="157"/>
      <c r="X256" s="157"/>
      <c r="Y256" s="618"/>
      <c r="Z256" s="141"/>
      <c r="AA256" s="157"/>
      <c r="AB256" s="157"/>
      <c r="AC256" s="157"/>
      <c r="AD256" s="618"/>
      <c r="AE256" s="618"/>
    </row>
    <row r="257" spans="1:41" s="566" customFormat="1">
      <c r="A257" s="564"/>
      <c r="B257" s="567"/>
      <c r="C257" s="638" t="s">
        <v>780</v>
      </c>
      <c r="D257" s="567"/>
      <c r="E257" s="568"/>
      <c r="F257" s="633"/>
      <c r="G257" s="569"/>
      <c r="H257" s="569"/>
      <c r="I257" s="80"/>
      <c r="J257" s="569"/>
      <c r="K257" s="576"/>
      <c r="L257" s="577"/>
      <c r="M257" s="577"/>
      <c r="N257" s="569"/>
      <c r="O257" s="578"/>
      <c r="P257" s="578"/>
      <c r="Q257" s="579"/>
      <c r="R257" s="579"/>
      <c r="S257" s="576"/>
      <c r="T257" s="565"/>
      <c r="U257" s="141"/>
      <c r="V257" s="98"/>
      <c r="W257" s="98"/>
      <c r="X257" s="98"/>
      <c r="Y257" s="209"/>
      <c r="Z257" s="141"/>
      <c r="AA257" s="98"/>
      <c r="AB257" s="98"/>
      <c r="AC257" s="98"/>
      <c r="AD257" s="209"/>
      <c r="AE257" s="209"/>
    </row>
    <row r="258" spans="1:41" s="619" customFormat="1">
      <c r="A258" s="564"/>
      <c r="B258" s="567"/>
      <c r="C258" s="638" t="s">
        <v>781</v>
      </c>
      <c r="D258" s="567"/>
      <c r="E258" s="568"/>
      <c r="F258" s="633">
        <v>373788000</v>
      </c>
      <c r="G258" s="569">
        <v>370954000</v>
      </c>
      <c r="H258" s="569"/>
      <c r="I258" s="80"/>
      <c r="J258" s="569"/>
      <c r="K258" s="576"/>
      <c r="L258" s="577"/>
      <c r="M258" s="577"/>
      <c r="N258" s="569"/>
      <c r="O258" s="578"/>
      <c r="P258" s="578"/>
      <c r="Q258" s="579"/>
      <c r="R258" s="579"/>
      <c r="S258" s="632" t="s">
        <v>497</v>
      </c>
      <c r="T258" s="616"/>
      <c r="U258" s="633">
        <v>373788000</v>
      </c>
      <c r="V258" s="157"/>
      <c r="W258" s="157"/>
      <c r="X258" s="157"/>
      <c r="Y258" s="618"/>
      <c r="Z258" s="141">
        <v>1</v>
      </c>
      <c r="AA258" s="157"/>
      <c r="AB258" s="157"/>
      <c r="AC258" s="157"/>
      <c r="AD258" s="618"/>
      <c r="AE258" s="618"/>
    </row>
    <row r="259" spans="1:41" s="619" customFormat="1">
      <c r="A259" s="564"/>
      <c r="B259" s="567"/>
      <c r="C259" s="638" t="s">
        <v>782</v>
      </c>
      <c r="D259" s="567"/>
      <c r="E259" s="568"/>
      <c r="F259" s="633">
        <v>363000000</v>
      </c>
      <c r="G259" s="569">
        <v>359618000</v>
      </c>
      <c r="H259" s="569"/>
      <c r="I259" s="80"/>
      <c r="J259" s="569"/>
      <c r="K259" s="576"/>
      <c r="L259" s="577"/>
      <c r="M259" s="577"/>
      <c r="N259" s="569"/>
      <c r="O259" s="578"/>
      <c r="P259" s="578"/>
      <c r="Q259" s="579"/>
      <c r="R259" s="579"/>
      <c r="S259" s="632" t="s">
        <v>497</v>
      </c>
      <c r="T259" s="616"/>
      <c r="U259" s="633">
        <v>363000000</v>
      </c>
      <c r="V259" s="157"/>
      <c r="W259" s="157"/>
      <c r="X259" s="157"/>
      <c r="Y259" s="618"/>
      <c r="Z259" s="141">
        <v>1</v>
      </c>
      <c r="AA259" s="157"/>
      <c r="AB259" s="157"/>
      <c r="AC259" s="157"/>
      <c r="AD259" s="618"/>
      <c r="AE259" s="618"/>
    </row>
    <row r="260" spans="1:41" s="619" customFormat="1">
      <c r="A260" s="564"/>
      <c r="B260" s="567"/>
      <c r="C260" s="638" t="s">
        <v>783</v>
      </c>
      <c r="D260" s="567"/>
      <c r="E260" s="568"/>
      <c r="F260" s="633">
        <v>304653000</v>
      </c>
      <c r="G260" s="569">
        <v>302109000</v>
      </c>
      <c r="H260" s="569"/>
      <c r="I260" s="80"/>
      <c r="J260" s="569"/>
      <c r="K260" s="576"/>
      <c r="L260" s="577"/>
      <c r="M260" s="577"/>
      <c r="N260" s="569"/>
      <c r="O260" s="578"/>
      <c r="P260" s="578"/>
      <c r="Q260" s="579"/>
      <c r="R260" s="579"/>
      <c r="S260" s="632" t="s">
        <v>497</v>
      </c>
      <c r="T260" s="616"/>
      <c r="U260" s="633">
        <v>304653000</v>
      </c>
      <c r="V260" s="157"/>
      <c r="W260" s="157"/>
      <c r="X260" s="157"/>
      <c r="Y260" s="618"/>
      <c r="Z260" s="141">
        <v>1</v>
      </c>
      <c r="AA260" s="157"/>
      <c r="AB260" s="157"/>
      <c r="AC260" s="157"/>
      <c r="AD260" s="618"/>
      <c r="AE260" s="618"/>
    </row>
    <row r="261" spans="1:41" s="619" customFormat="1">
      <c r="A261" s="564"/>
      <c r="B261" s="567"/>
      <c r="C261" s="567"/>
      <c r="D261" s="567"/>
      <c r="E261" s="568"/>
      <c r="F261" s="635"/>
      <c r="G261" s="79"/>
      <c r="H261" s="79"/>
      <c r="I261" s="80"/>
      <c r="J261" s="79"/>
      <c r="K261" s="514"/>
      <c r="L261" s="81"/>
      <c r="M261" s="81"/>
      <c r="N261" s="79"/>
      <c r="O261" s="82"/>
      <c r="P261" s="82"/>
      <c r="Q261" s="83"/>
      <c r="R261" s="83"/>
      <c r="S261" s="570"/>
      <c r="T261" s="616"/>
      <c r="U261" s="101"/>
      <c r="V261" s="157"/>
      <c r="W261" s="157"/>
      <c r="X261" s="157"/>
      <c r="Y261" s="618"/>
      <c r="Z261" s="101"/>
      <c r="AA261" s="157"/>
      <c r="AB261" s="157"/>
      <c r="AC261" s="157"/>
      <c r="AD261" s="618"/>
      <c r="AE261" s="618"/>
    </row>
    <row r="262" spans="1:41" s="619" customFormat="1">
      <c r="A262" s="564" t="s">
        <v>43</v>
      </c>
      <c r="B262" s="567"/>
      <c r="C262" s="567"/>
      <c r="D262" s="567"/>
      <c r="E262" s="568"/>
      <c r="F262" s="635"/>
      <c r="G262" s="79"/>
      <c r="H262" s="79"/>
      <c r="I262" s="80"/>
      <c r="J262" s="79"/>
      <c r="K262" s="514"/>
      <c r="L262" s="81"/>
      <c r="M262" s="81"/>
      <c r="N262" s="79"/>
      <c r="O262" s="82"/>
      <c r="P262" s="82"/>
      <c r="Q262" s="83"/>
      <c r="R262" s="83"/>
      <c r="S262" s="570"/>
      <c r="T262" s="616"/>
      <c r="U262" s="101"/>
      <c r="V262" s="157"/>
      <c r="W262" s="157"/>
      <c r="X262" s="157"/>
      <c r="Y262" s="618"/>
      <c r="Z262" s="101"/>
      <c r="AA262" s="157"/>
      <c r="AB262" s="157"/>
      <c r="AC262" s="157"/>
      <c r="AD262" s="618"/>
      <c r="AE262" s="618"/>
    </row>
    <row r="263" spans="1:41" s="619" customFormat="1">
      <c r="A263" s="564"/>
      <c r="B263" s="567" t="s">
        <v>182</v>
      </c>
      <c r="C263" s="567"/>
      <c r="D263" s="567"/>
      <c r="E263" s="568"/>
      <c r="F263" s="79">
        <v>1225000000</v>
      </c>
      <c r="G263" s="79"/>
      <c r="H263" s="79"/>
      <c r="I263" s="80"/>
      <c r="J263" s="79"/>
      <c r="K263" s="514"/>
      <c r="L263" s="81"/>
      <c r="M263" s="81"/>
      <c r="N263" s="79"/>
      <c r="O263" s="82"/>
      <c r="P263" s="82"/>
      <c r="Q263" s="83"/>
      <c r="R263" s="83"/>
      <c r="S263" s="573" t="s">
        <v>586</v>
      </c>
      <c r="T263" s="616"/>
      <c r="U263" s="101">
        <v>1225000000</v>
      </c>
      <c r="V263" s="157"/>
      <c r="W263" s="157"/>
      <c r="X263" s="157"/>
      <c r="Y263" s="618"/>
      <c r="Z263" s="101">
        <v>1</v>
      </c>
      <c r="AA263" s="157"/>
      <c r="AB263" s="157"/>
      <c r="AC263" s="157"/>
      <c r="AD263" s="618"/>
      <c r="AE263" s="618"/>
    </row>
    <row r="264" spans="1:41">
      <c r="A264" s="42"/>
      <c r="B264" s="20"/>
      <c r="C264" s="20"/>
      <c r="D264" s="20"/>
      <c r="E264" s="21"/>
      <c r="F264" s="195"/>
      <c r="G264" s="10"/>
      <c r="H264" s="10"/>
      <c r="I264" s="22"/>
      <c r="J264" s="10"/>
      <c r="K264" s="255"/>
      <c r="L264" s="38"/>
      <c r="M264" s="38"/>
      <c r="N264" s="10"/>
      <c r="O264" s="77"/>
      <c r="P264" s="77"/>
      <c r="Q264" s="78"/>
      <c r="R264" s="78"/>
      <c r="S264" s="238"/>
      <c r="T264" s="155"/>
      <c r="U264" s="107"/>
      <c r="V264" s="157"/>
      <c r="W264" s="158"/>
      <c r="X264" s="159"/>
      <c r="Y264" s="11"/>
      <c r="Z264" s="107"/>
      <c r="AA264" s="157"/>
      <c r="AB264" s="158"/>
      <c r="AC264" s="159"/>
      <c r="AD264" s="11"/>
      <c r="AE264" s="11"/>
    </row>
    <row r="265" spans="1:41">
      <c r="A265" s="42" t="s">
        <v>347</v>
      </c>
      <c r="B265" s="20"/>
      <c r="C265" s="20"/>
      <c r="D265" s="20"/>
      <c r="E265" s="21"/>
      <c r="F265" s="194"/>
      <c r="G265" s="10"/>
      <c r="H265" s="10"/>
      <c r="I265" s="22"/>
      <c r="J265" s="10"/>
      <c r="K265" s="255"/>
      <c r="L265" s="38"/>
      <c r="M265" s="38"/>
      <c r="N265" s="10"/>
      <c r="O265" s="77"/>
      <c r="P265" s="77"/>
      <c r="Q265" s="78"/>
      <c r="R265" s="78"/>
      <c r="S265" s="238"/>
      <c r="T265" s="155"/>
      <c r="U265" s="107"/>
      <c r="V265" s="157"/>
      <c r="W265" s="158"/>
      <c r="X265" s="159"/>
      <c r="Y265" s="11"/>
      <c r="Z265" s="107"/>
      <c r="AA265" s="157"/>
      <c r="AB265" s="158"/>
      <c r="AC265" s="159"/>
      <c r="AD265" s="11"/>
      <c r="AE265" s="11"/>
    </row>
    <row r="266" spans="1:41" s="85" customFormat="1" ht="34.5" customHeight="1">
      <c r="A266" s="564"/>
      <c r="B266" s="1141" t="s">
        <v>350</v>
      </c>
      <c r="C266" s="1141"/>
      <c r="D266" s="1141"/>
      <c r="E266" s="1142"/>
      <c r="F266" s="79">
        <v>476000000</v>
      </c>
      <c r="G266" s="79"/>
      <c r="H266" s="79"/>
      <c r="I266" s="80"/>
      <c r="J266" s="79"/>
      <c r="K266" s="514"/>
      <c r="L266" s="81"/>
      <c r="M266" s="81"/>
      <c r="N266" s="79"/>
      <c r="O266" s="82"/>
      <c r="P266" s="82"/>
      <c r="Q266" s="83"/>
      <c r="R266" s="83"/>
      <c r="S266" s="639" t="s">
        <v>779</v>
      </c>
      <c r="T266" s="616"/>
      <c r="U266" s="101">
        <v>476000000</v>
      </c>
      <c r="V266" s="157"/>
      <c r="W266" s="157"/>
      <c r="X266" s="157"/>
      <c r="Y266" s="618"/>
      <c r="Z266" s="101">
        <v>1</v>
      </c>
      <c r="AA266" s="157"/>
      <c r="AB266" s="157"/>
      <c r="AC266" s="157"/>
      <c r="AD266" s="618"/>
      <c r="AE266" s="618"/>
      <c r="AF266" s="619"/>
      <c r="AG266" s="619"/>
      <c r="AH266" s="619"/>
      <c r="AI266" s="619"/>
      <c r="AJ266" s="619"/>
      <c r="AK266" s="619"/>
      <c r="AL266" s="619"/>
      <c r="AM266" s="619"/>
      <c r="AN266" s="619"/>
      <c r="AO266" s="619"/>
    </row>
    <row r="267" spans="1:41" s="560" customFormat="1">
      <c r="A267" s="42"/>
      <c r="B267" s="20" t="s">
        <v>186</v>
      </c>
      <c r="C267" s="20"/>
      <c r="D267" s="20"/>
      <c r="E267" s="21"/>
      <c r="F267" s="8">
        <v>310000000</v>
      </c>
      <c r="G267" s="8"/>
      <c r="H267" s="8"/>
      <c r="I267" s="22"/>
      <c r="J267" s="8"/>
      <c r="K267" s="242"/>
      <c r="L267" s="40"/>
      <c r="M267" s="40"/>
      <c r="N267" s="8"/>
      <c r="O267" s="117"/>
      <c r="P267" s="117"/>
      <c r="Q267" s="118"/>
      <c r="R267" s="118"/>
      <c r="S267" s="262" t="s">
        <v>586</v>
      </c>
      <c r="T267" s="155"/>
      <c r="U267" s="119">
        <v>310000000</v>
      </c>
      <c r="V267" s="157"/>
      <c r="W267" s="158"/>
      <c r="X267" s="159"/>
      <c r="Y267" s="11"/>
      <c r="Z267" s="119">
        <v>1</v>
      </c>
      <c r="AA267" s="157"/>
      <c r="AB267" s="158"/>
      <c r="AC267" s="159"/>
      <c r="AD267" s="11"/>
      <c r="AE267" s="1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</row>
    <row r="268" spans="1:41" s="560" customFormat="1">
      <c r="A268" s="42"/>
      <c r="B268" s="20"/>
      <c r="C268" s="20"/>
      <c r="D268" s="20"/>
      <c r="E268" s="21"/>
      <c r="F268" s="196"/>
      <c r="G268" s="8"/>
      <c r="H268" s="8"/>
      <c r="I268" s="22"/>
      <c r="J268" s="8"/>
      <c r="K268" s="242"/>
      <c r="L268" s="40"/>
      <c r="M268" s="40"/>
      <c r="N268" s="8"/>
      <c r="O268" s="117"/>
      <c r="P268" s="117"/>
      <c r="Q268" s="118"/>
      <c r="R268" s="118"/>
      <c r="S268" s="240"/>
      <c r="T268" s="155"/>
      <c r="U268" s="119"/>
      <c r="V268" s="157"/>
      <c r="W268" s="158"/>
      <c r="X268" s="159"/>
      <c r="Y268" s="11"/>
      <c r="Z268" s="119"/>
      <c r="AA268" s="157"/>
      <c r="AB268" s="158"/>
      <c r="AC268" s="159"/>
      <c r="AD268" s="11"/>
      <c r="AE268" s="1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</row>
    <row r="269" spans="1:41" s="85" customFormat="1">
      <c r="A269" s="564" t="s">
        <v>12</v>
      </c>
      <c r="B269" s="567"/>
      <c r="C269" s="567"/>
      <c r="D269" s="567"/>
      <c r="E269" s="568"/>
      <c r="F269" s="640"/>
      <c r="G269" s="569"/>
      <c r="H269" s="569"/>
      <c r="I269" s="80"/>
      <c r="J269" s="569"/>
      <c r="K269" s="576"/>
      <c r="L269" s="577"/>
      <c r="M269" s="577"/>
      <c r="N269" s="569"/>
      <c r="O269" s="578"/>
      <c r="P269" s="578"/>
      <c r="Q269" s="579"/>
      <c r="R269" s="579"/>
      <c r="S269" s="580"/>
      <c r="T269" s="616"/>
      <c r="U269" s="141"/>
      <c r="V269" s="157"/>
      <c r="W269" s="157"/>
      <c r="X269" s="157"/>
      <c r="Y269" s="618"/>
      <c r="Z269" s="141"/>
      <c r="AA269" s="157"/>
      <c r="AB269" s="157"/>
      <c r="AC269" s="157"/>
      <c r="AD269" s="618"/>
      <c r="AE269" s="618"/>
      <c r="AF269" s="619"/>
      <c r="AG269" s="619"/>
      <c r="AH269" s="619"/>
      <c r="AI269" s="619"/>
      <c r="AJ269" s="619"/>
      <c r="AK269" s="619"/>
      <c r="AL269" s="619"/>
      <c r="AM269" s="619"/>
      <c r="AN269" s="619"/>
      <c r="AO269" s="619"/>
    </row>
    <row r="270" spans="1:41" s="85" customFormat="1" ht="20.25" customHeight="1">
      <c r="A270" s="564"/>
      <c r="B270" s="1141" t="s">
        <v>499</v>
      </c>
      <c r="C270" s="1141"/>
      <c r="D270" s="1141"/>
      <c r="E270" s="1142"/>
      <c r="F270" s="569">
        <v>284409680</v>
      </c>
      <c r="G270" s="569">
        <v>275610000</v>
      </c>
      <c r="H270" s="569">
        <v>247191000</v>
      </c>
      <c r="I270" s="80">
        <f>H270/G270</f>
        <v>0.89688690540981819</v>
      </c>
      <c r="J270" s="569">
        <f>F270-H270</f>
        <v>37218680</v>
      </c>
      <c r="K270" s="576" t="s">
        <v>594</v>
      </c>
      <c r="L270" s="577"/>
      <c r="M270" s="577"/>
      <c r="N270" s="569"/>
      <c r="O270" s="578">
        <v>43203</v>
      </c>
      <c r="P270" s="578">
        <v>43318</v>
      </c>
      <c r="Q270" s="579"/>
      <c r="R270" s="579"/>
      <c r="S270" s="580"/>
      <c r="T270" s="616"/>
      <c r="U270" s="141">
        <v>284409680</v>
      </c>
      <c r="V270" s="157"/>
      <c r="W270" s="157"/>
      <c r="X270" s="157"/>
      <c r="Y270" s="618"/>
      <c r="Z270" s="141">
        <v>1</v>
      </c>
      <c r="AA270" s="157"/>
      <c r="AB270" s="157"/>
      <c r="AC270" s="157"/>
      <c r="AD270" s="618"/>
      <c r="AE270" s="618"/>
      <c r="AF270" s="619"/>
      <c r="AG270" s="619"/>
      <c r="AH270" s="619"/>
      <c r="AI270" s="619"/>
      <c r="AJ270" s="619"/>
      <c r="AK270" s="619"/>
      <c r="AL270" s="619"/>
      <c r="AM270" s="619"/>
      <c r="AN270" s="619"/>
      <c r="AO270" s="619"/>
    </row>
    <row r="271" spans="1:41" s="619" customFormat="1">
      <c r="A271" s="564"/>
      <c r="B271" s="567"/>
      <c r="C271" s="567"/>
      <c r="D271" s="567"/>
      <c r="E271" s="568"/>
      <c r="F271" s="641"/>
      <c r="G271" s="79"/>
      <c r="H271" s="79"/>
      <c r="I271" s="80"/>
      <c r="J271" s="79"/>
      <c r="K271" s="514"/>
      <c r="L271" s="81"/>
      <c r="M271" s="81"/>
      <c r="N271" s="79"/>
      <c r="O271" s="82"/>
      <c r="P271" s="82"/>
      <c r="Q271" s="83"/>
      <c r="R271" s="83"/>
      <c r="S271" s="570"/>
      <c r="T271" s="616"/>
      <c r="U271" s="101"/>
      <c r="V271" s="157"/>
      <c r="W271" s="157"/>
      <c r="X271" s="157"/>
      <c r="Y271" s="618"/>
      <c r="Z271" s="101"/>
      <c r="AA271" s="157"/>
      <c r="AB271" s="157"/>
      <c r="AC271" s="157"/>
      <c r="AD271" s="618"/>
      <c r="AE271" s="618"/>
    </row>
    <row r="272" spans="1:41">
      <c r="A272" s="42" t="s">
        <v>191</v>
      </c>
      <c r="B272" s="20"/>
      <c r="C272" s="20"/>
      <c r="D272" s="20"/>
      <c r="E272" s="21"/>
      <c r="F272" s="195"/>
      <c r="G272" s="10"/>
      <c r="H272" s="10"/>
      <c r="I272" s="22"/>
      <c r="J272" s="10"/>
      <c r="K272" s="255"/>
      <c r="L272" s="38"/>
      <c r="M272" s="38"/>
      <c r="N272" s="10"/>
      <c r="O272" s="77"/>
      <c r="P272" s="77"/>
      <c r="Q272" s="78"/>
      <c r="R272" s="78"/>
      <c r="S272" s="238"/>
      <c r="T272" s="155"/>
      <c r="U272" s="107"/>
      <c r="V272" s="157"/>
      <c r="W272" s="158"/>
      <c r="X272" s="159"/>
      <c r="Y272" s="11"/>
      <c r="Z272" s="107"/>
      <c r="AA272" s="157"/>
      <c r="AB272" s="158"/>
      <c r="AC272" s="159"/>
      <c r="AD272" s="11"/>
      <c r="AE272" s="11"/>
    </row>
    <row r="273" spans="1:41">
      <c r="A273" s="42"/>
      <c r="B273" s="20" t="s">
        <v>192</v>
      </c>
      <c r="C273" s="20"/>
      <c r="D273" s="20"/>
      <c r="E273" s="21"/>
      <c r="F273" s="10">
        <v>4204140000</v>
      </c>
      <c r="G273" s="10"/>
      <c r="H273" s="10"/>
      <c r="I273" s="22"/>
      <c r="J273" s="10"/>
      <c r="K273" s="255"/>
      <c r="L273" s="38"/>
      <c r="M273" s="38"/>
      <c r="N273" s="10"/>
      <c r="O273" s="77"/>
      <c r="P273" s="77"/>
      <c r="Q273" s="78"/>
      <c r="R273" s="78"/>
      <c r="S273" s="238"/>
      <c r="T273" s="155"/>
      <c r="U273" s="107">
        <v>4204140000</v>
      </c>
      <c r="V273" s="157"/>
      <c r="W273" s="158"/>
      <c r="X273" s="159"/>
      <c r="Y273" s="11"/>
      <c r="Z273" s="107">
        <v>1</v>
      </c>
      <c r="AA273" s="157"/>
      <c r="AB273" s="158"/>
      <c r="AC273" s="159"/>
      <c r="AD273" s="11"/>
      <c r="AE273" s="11"/>
    </row>
    <row r="274" spans="1:41" s="619" customFormat="1" ht="30">
      <c r="A274" s="564"/>
      <c r="B274" s="567" t="s">
        <v>189</v>
      </c>
      <c r="C274" s="567"/>
      <c r="D274" s="567"/>
      <c r="E274" s="568"/>
      <c r="F274" s="79">
        <v>106000000</v>
      </c>
      <c r="G274" s="79">
        <v>105952000</v>
      </c>
      <c r="H274" s="79">
        <v>104940000</v>
      </c>
      <c r="I274" s="80">
        <f>H274/G274</f>
        <v>0.99044850498338866</v>
      </c>
      <c r="J274" s="569">
        <f>F274-H274</f>
        <v>1060000</v>
      </c>
      <c r="K274" s="514" t="s">
        <v>452</v>
      </c>
      <c r="L274" s="81" t="s">
        <v>450</v>
      </c>
      <c r="M274" s="572" t="s">
        <v>766</v>
      </c>
      <c r="N274" s="79"/>
      <c r="O274" s="82">
        <v>43154</v>
      </c>
      <c r="P274" s="82">
        <v>43216</v>
      </c>
      <c r="Q274" s="83"/>
      <c r="R274" s="83"/>
      <c r="S274" s="642"/>
      <c r="T274" s="616"/>
      <c r="U274" s="101"/>
      <c r="V274" s="197">
        <v>106000000</v>
      </c>
      <c r="W274" s="157"/>
      <c r="X274" s="157"/>
      <c r="Y274" s="618"/>
      <c r="Z274" s="101"/>
      <c r="AA274" s="197">
        <v>1</v>
      </c>
      <c r="AB274" s="157"/>
      <c r="AC274" s="157"/>
      <c r="AD274" s="618"/>
      <c r="AE274" s="618"/>
    </row>
    <row r="275" spans="1:41">
      <c r="A275" s="42"/>
      <c r="B275" s="20"/>
      <c r="C275" s="20"/>
      <c r="D275" s="20"/>
      <c r="E275" s="21"/>
      <c r="F275" s="195"/>
      <c r="G275" s="10"/>
      <c r="H275" s="10"/>
      <c r="I275" s="22"/>
      <c r="J275" s="10"/>
      <c r="K275" s="255"/>
      <c r="L275" s="38"/>
      <c r="M275" s="38"/>
      <c r="N275" s="10"/>
      <c r="O275" s="77"/>
      <c r="P275" s="77"/>
      <c r="Q275" s="78"/>
      <c r="R275" s="78"/>
      <c r="S275" s="238"/>
      <c r="T275" s="155"/>
      <c r="U275" s="107"/>
      <c r="V275" s="157"/>
      <c r="W275" s="158"/>
      <c r="X275" s="159"/>
      <c r="Y275" s="11"/>
      <c r="Z275" s="107"/>
      <c r="AA275" s="157"/>
      <c r="AB275" s="158"/>
      <c r="AC275" s="159"/>
      <c r="AD275" s="11"/>
      <c r="AE275" s="11"/>
    </row>
    <row r="276" spans="1:41" s="619" customFormat="1">
      <c r="A276" s="643" t="s">
        <v>695</v>
      </c>
      <c r="B276" s="567"/>
      <c r="C276" s="567"/>
      <c r="D276" s="567"/>
      <c r="E276" s="568"/>
      <c r="F276" s="635"/>
      <c r="G276" s="79"/>
      <c r="H276" s="79"/>
      <c r="I276" s="80"/>
      <c r="J276" s="79"/>
      <c r="K276" s="514"/>
      <c r="L276" s="81"/>
      <c r="M276" s="81"/>
      <c r="N276" s="79"/>
      <c r="O276" s="82"/>
      <c r="P276" s="82"/>
      <c r="Q276" s="83"/>
      <c r="R276" s="83"/>
      <c r="S276" s="570"/>
      <c r="T276" s="616"/>
      <c r="U276" s="101"/>
      <c r="V276" s="157"/>
      <c r="W276" s="157"/>
      <c r="X276" s="157"/>
      <c r="Y276" s="618"/>
      <c r="Z276" s="101"/>
      <c r="AA276" s="157"/>
      <c r="AB276" s="157"/>
      <c r="AC276" s="157"/>
      <c r="AD276" s="618"/>
      <c r="AE276" s="618"/>
    </row>
    <row r="277" spans="1:41" s="619" customFormat="1">
      <c r="A277" s="564"/>
      <c r="B277" s="567" t="s">
        <v>193</v>
      </c>
      <c r="C277" s="567"/>
      <c r="D277" s="567"/>
      <c r="E277" s="568"/>
      <c r="F277" s="79">
        <v>291000000</v>
      </c>
      <c r="G277" s="79">
        <v>290950000</v>
      </c>
      <c r="H277" s="79"/>
      <c r="I277" s="80"/>
      <c r="J277" s="79"/>
      <c r="K277" s="514"/>
      <c r="L277" s="81"/>
      <c r="M277" s="81"/>
      <c r="N277" s="79"/>
      <c r="O277" s="82"/>
      <c r="P277" s="82"/>
      <c r="Q277" s="83"/>
      <c r="R277" s="83"/>
      <c r="S277" s="570" t="s">
        <v>583</v>
      </c>
      <c r="T277" s="616"/>
      <c r="U277" s="101"/>
      <c r="V277" s="197">
        <v>291000000</v>
      </c>
      <c r="W277" s="157"/>
      <c r="X277" s="157"/>
      <c r="Y277" s="618"/>
      <c r="Z277" s="101"/>
      <c r="AA277" s="197">
        <v>1</v>
      </c>
      <c r="AB277" s="157"/>
      <c r="AC277" s="157"/>
      <c r="AD277" s="618"/>
      <c r="AE277" s="618"/>
    </row>
    <row r="278" spans="1:41" s="619" customFormat="1">
      <c r="A278" s="564"/>
      <c r="B278" s="567"/>
      <c r="C278" s="567"/>
      <c r="D278" s="567"/>
      <c r="E278" s="568"/>
      <c r="F278" s="635"/>
      <c r="G278" s="79"/>
      <c r="H278" s="79"/>
      <c r="I278" s="80"/>
      <c r="J278" s="79"/>
      <c r="K278" s="514"/>
      <c r="L278" s="81"/>
      <c r="M278" s="81"/>
      <c r="N278" s="79"/>
      <c r="O278" s="82"/>
      <c r="P278" s="82"/>
      <c r="Q278" s="83"/>
      <c r="R278" s="83"/>
      <c r="S278" s="570"/>
      <c r="T278" s="616"/>
      <c r="U278" s="101"/>
      <c r="V278" s="197"/>
      <c r="W278" s="157"/>
      <c r="X278" s="157"/>
      <c r="Y278" s="618"/>
      <c r="Z278" s="101"/>
      <c r="AA278" s="197"/>
      <c r="AB278" s="157"/>
      <c r="AC278" s="157"/>
      <c r="AD278" s="618"/>
      <c r="AE278" s="618"/>
    </row>
    <row r="279" spans="1:41" s="619" customFormat="1">
      <c r="A279" s="643" t="s">
        <v>696</v>
      </c>
      <c r="B279" s="567"/>
      <c r="C279" s="567"/>
      <c r="D279" s="567"/>
      <c r="E279" s="568"/>
      <c r="F279" s="641"/>
      <c r="G279" s="79"/>
      <c r="H279" s="79"/>
      <c r="I279" s="80"/>
      <c r="J279" s="79"/>
      <c r="K279" s="514"/>
      <c r="L279" s="81"/>
      <c r="M279" s="81"/>
      <c r="N279" s="79"/>
      <c r="O279" s="82"/>
      <c r="P279" s="82"/>
      <c r="Q279" s="83"/>
      <c r="R279" s="83"/>
      <c r="S279" s="570"/>
      <c r="T279" s="616"/>
      <c r="U279" s="101"/>
      <c r="V279" s="157"/>
      <c r="W279" s="157"/>
      <c r="X279" s="157"/>
      <c r="Y279" s="618"/>
      <c r="Z279" s="101"/>
      <c r="AA279" s="157"/>
      <c r="AB279" s="157"/>
      <c r="AC279" s="157"/>
      <c r="AD279" s="618"/>
      <c r="AE279" s="618"/>
    </row>
    <row r="280" spans="1:41" s="619" customFormat="1">
      <c r="A280" s="564"/>
      <c r="B280" s="636" t="s">
        <v>697</v>
      </c>
      <c r="C280" s="567"/>
      <c r="D280" s="567"/>
      <c r="E280" s="568"/>
      <c r="F280" s="79"/>
      <c r="G280" s="79"/>
      <c r="H280" s="79"/>
      <c r="I280" s="80"/>
      <c r="J280" s="79"/>
      <c r="K280" s="514"/>
      <c r="L280" s="81"/>
      <c r="M280" s="81"/>
      <c r="N280" s="79"/>
      <c r="O280" s="82"/>
      <c r="P280" s="82"/>
      <c r="Q280" s="83"/>
      <c r="R280" s="83"/>
      <c r="S280" s="570"/>
      <c r="T280" s="616"/>
      <c r="U280" s="101"/>
      <c r="V280" s="157"/>
      <c r="W280" s="157"/>
      <c r="X280" s="157"/>
      <c r="Y280" s="618"/>
      <c r="Z280" s="101"/>
      <c r="AA280" s="157"/>
      <c r="AB280" s="157"/>
      <c r="AC280" s="157"/>
      <c r="AD280" s="618"/>
      <c r="AE280" s="618"/>
    </row>
    <row r="281" spans="1:41" s="619" customFormat="1">
      <c r="A281" s="564"/>
      <c r="B281" s="644" t="s">
        <v>767</v>
      </c>
      <c r="C281" s="567"/>
      <c r="D281" s="567"/>
      <c r="E281" s="568"/>
      <c r="F281" s="79">
        <v>300000000</v>
      </c>
      <c r="G281" s="79"/>
      <c r="H281" s="79"/>
      <c r="I281" s="80"/>
      <c r="J281" s="569"/>
      <c r="K281" s="514"/>
      <c r="L281" s="81"/>
      <c r="M281" s="81"/>
      <c r="N281" s="79"/>
      <c r="O281" s="82"/>
      <c r="P281" s="82"/>
      <c r="Q281" s="83"/>
      <c r="R281" s="83"/>
      <c r="S281" s="642"/>
      <c r="T281" s="616"/>
      <c r="U281" s="101"/>
      <c r="V281" s="197">
        <v>300000000</v>
      </c>
      <c r="W281" s="157"/>
      <c r="X281" s="157"/>
      <c r="Y281" s="618"/>
      <c r="Z281" s="101"/>
      <c r="AA281" s="197">
        <v>1</v>
      </c>
      <c r="AB281" s="157"/>
      <c r="AC281" s="157"/>
      <c r="AD281" s="618"/>
      <c r="AE281" s="618"/>
    </row>
    <row r="282" spans="1:41" s="619" customFormat="1">
      <c r="A282" s="564"/>
      <c r="B282" s="567"/>
      <c r="C282" s="567"/>
      <c r="D282" s="567"/>
      <c r="E282" s="568"/>
      <c r="F282" s="641"/>
      <c r="G282" s="79"/>
      <c r="H282" s="79"/>
      <c r="I282" s="80"/>
      <c r="J282" s="79"/>
      <c r="K282" s="514"/>
      <c r="L282" s="81"/>
      <c r="M282" s="81"/>
      <c r="N282" s="79"/>
      <c r="O282" s="82"/>
      <c r="P282" s="82"/>
      <c r="Q282" s="83"/>
      <c r="R282" s="83"/>
      <c r="S282" s="570"/>
      <c r="T282" s="616"/>
      <c r="U282" s="101"/>
      <c r="V282" s="157"/>
      <c r="W282" s="157"/>
      <c r="X282" s="157"/>
      <c r="Y282" s="618"/>
      <c r="Z282" s="101"/>
      <c r="AA282" s="157"/>
      <c r="AB282" s="157"/>
      <c r="AC282" s="157"/>
      <c r="AD282" s="618"/>
      <c r="AE282" s="618"/>
    </row>
    <row r="283" spans="1:41">
      <c r="A283" s="33"/>
      <c r="B283" s="34"/>
      <c r="C283" s="34"/>
      <c r="D283" s="34"/>
      <c r="E283" s="54"/>
      <c r="F283" s="198"/>
      <c r="G283" s="150"/>
      <c r="H283" s="150"/>
      <c r="I283" s="151"/>
      <c r="J283" s="150"/>
      <c r="K283" s="529"/>
      <c r="L283" s="152"/>
      <c r="M283" s="152"/>
      <c r="N283" s="150"/>
      <c r="O283" s="153"/>
      <c r="P283" s="153"/>
      <c r="Q283" s="154"/>
      <c r="R283" s="154"/>
      <c r="S283" s="248"/>
      <c r="T283" s="155"/>
      <c r="U283" s="156"/>
      <c r="V283" s="157"/>
      <c r="W283" s="158"/>
      <c r="X283" s="159"/>
      <c r="Y283" s="11"/>
      <c r="Z283" s="156"/>
      <c r="AA283" s="157"/>
      <c r="AB283" s="158"/>
      <c r="AC283" s="159"/>
      <c r="AD283" s="11"/>
      <c r="AE283" s="11"/>
    </row>
    <row r="284" spans="1:41" s="182" customFormat="1">
      <c r="A284" s="4" t="s">
        <v>14</v>
      </c>
      <c r="B284" s="52"/>
      <c r="C284" s="52"/>
      <c r="D284" s="52"/>
      <c r="E284" s="53"/>
      <c r="F284" s="173"/>
      <c r="G284" s="174"/>
      <c r="H284" s="174"/>
      <c r="I284" s="175"/>
      <c r="J284" s="174"/>
      <c r="K284" s="534"/>
      <c r="L284" s="176"/>
      <c r="M284" s="176"/>
      <c r="N284" s="174"/>
      <c r="O284" s="177"/>
      <c r="P284" s="177"/>
      <c r="Q284" s="178"/>
      <c r="R284" s="178"/>
      <c r="S284" s="252"/>
      <c r="T284" s="155"/>
      <c r="U284" s="179"/>
      <c r="V284" s="157"/>
      <c r="W284" s="158"/>
      <c r="X284" s="180"/>
      <c r="Y284" s="181"/>
      <c r="Z284" s="179"/>
      <c r="AA284" s="157"/>
      <c r="AB284" s="158"/>
      <c r="AC284" s="180"/>
      <c r="AD284" s="181"/>
      <c r="AE284" s="181"/>
    </row>
    <row r="285" spans="1:41">
      <c r="A285" s="17" t="s">
        <v>195</v>
      </c>
      <c r="B285" s="18"/>
      <c r="C285" s="18"/>
      <c r="D285" s="18"/>
      <c r="E285" s="51"/>
      <c r="F285" s="199"/>
      <c r="G285" s="160"/>
      <c r="H285" s="160"/>
      <c r="I285" s="161"/>
      <c r="J285" s="160"/>
      <c r="K285" s="530"/>
      <c r="L285" s="162"/>
      <c r="M285" s="162"/>
      <c r="N285" s="160"/>
      <c r="O285" s="163"/>
      <c r="P285" s="163"/>
      <c r="Q285" s="164"/>
      <c r="R285" s="164"/>
      <c r="S285" s="249"/>
      <c r="T285" s="155"/>
      <c r="U285" s="165"/>
      <c r="V285" s="157"/>
      <c r="W285" s="158"/>
      <c r="X285" s="159"/>
      <c r="Y285" s="11"/>
      <c r="Z285" s="165"/>
      <c r="AA285" s="157"/>
      <c r="AB285" s="158"/>
      <c r="AC285" s="159"/>
      <c r="AD285" s="11"/>
      <c r="AE285" s="11"/>
    </row>
    <row r="286" spans="1:41" s="619" customFormat="1">
      <c r="A286" s="608"/>
      <c r="B286" s="628" t="s">
        <v>343</v>
      </c>
      <c r="C286" s="628"/>
      <c r="D286" s="628"/>
      <c r="E286" s="629"/>
      <c r="F286" s="645"/>
      <c r="G286" s="609"/>
      <c r="H286" s="609"/>
      <c r="I286" s="610"/>
      <c r="J286" s="609"/>
      <c r="K286" s="611"/>
      <c r="L286" s="612"/>
      <c r="M286" s="612"/>
      <c r="N286" s="609"/>
      <c r="O286" s="613"/>
      <c r="P286" s="613"/>
      <c r="Q286" s="614"/>
      <c r="R286" s="614"/>
      <c r="S286" s="627"/>
      <c r="T286" s="616"/>
      <c r="U286" s="617"/>
      <c r="V286" s="157"/>
      <c r="W286" s="157"/>
      <c r="X286" s="157"/>
      <c r="Y286" s="618"/>
      <c r="Z286" s="617"/>
      <c r="AA286" s="157"/>
      <c r="AB286" s="157"/>
      <c r="AC286" s="157"/>
      <c r="AD286" s="618"/>
      <c r="AE286" s="618"/>
    </row>
    <row r="287" spans="1:41" s="619" customFormat="1">
      <c r="A287" s="608"/>
      <c r="B287" s="628" t="s">
        <v>409</v>
      </c>
      <c r="C287" s="628"/>
      <c r="D287" s="628"/>
      <c r="E287" s="629"/>
      <c r="F287" s="609">
        <v>631260000</v>
      </c>
      <c r="G287" s="609"/>
      <c r="H287" s="609"/>
      <c r="I287" s="610"/>
      <c r="J287" s="609"/>
      <c r="K287" s="611"/>
      <c r="L287" s="612"/>
      <c r="M287" s="612"/>
      <c r="N287" s="609"/>
      <c r="O287" s="613"/>
      <c r="P287" s="613"/>
      <c r="Q287" s="614"/>
      <c r="R287" s="614"/>
      <c r="S287" s="615" t="s">
        <v>497</v>
      </c>
      <c r="T287" s="616"/>
      <c r="U287" s="617">
        <v>631260000</v>
      </c>
      <c r="V287" s="157"/>
      <c r="W287" s="157"/>
      <c r="X287" s="157"/>
      <c r="Y287" s="618"/>
      <c r="Z287" s="617">
        <v>1</v>
      </c>
      <c r="AA287" s="157"/>
      <c r="AB287" s="157"/>
      <c r="AC287" s="157"/>
      <c r="AD287" s="618"/>
      <c r="AE287" s="618"/>
    </row>
    <row r="288" spans="1:41" s="560" customFormat="1">
      <c r="A288" s="17"/>
      <c r="B288" s="18"/>
      <c r="C288" s="18"/>
      <c r="D288" s="18"/>
      <c r="E288" s="51"/>
      <c r="F288" s="199"/>
      <c r="G288" s="160"/>
      <c r="H288" s="160"/>
      <c r="I288" s="161"/>
      <c r="J288" s="160"/>
      <c r="K288" s="530"/>
      <c r="L288" s="162"/>
      <c r="M288" s="162"/>
      <c r="N288" s="160"/>
      <c r="O288" s="163"/>
      <c r="P288" s="163"/>
      <c r="Q288" s="164"/>
      <c r="R288" s="164"/>
      <c r="S288" s="249"/>
      <c r="T288" s="155"/>
      <c r="U288" s="165"/>
      <c r="V288" s="157"/>
      <c r="W288" s="158"/>
      <c r="X288" s="159"/>
      <c r="Y288" s="11"/>
      <c r="Z288" s="165"/>
      <c r="AA288" s="157"/>
      <c r="AB288" s="158"/>
      <c r="AC288" s="159"/>
      <c r="AD288" s="11"/>
      <c r="AE288" s="1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</row>
    <row r="289" spans="1:41" s="560" customFormat="1">
      <c r="A289" s="17" t="s">
        <v>16</v>
      </c>
      <c r="B289" s="18"/>
      <c r="C289" s="18"/>
      <c r="D289" s="18"/>
      <c r="E289" s="51"/>
      <c r="F289" s="199"/>
      <c r="G289" s="160"/>
      <c r="H289" s="160"/>
      <c r="I289" s="161"/>
      <c r="J289" s="160"/>
      <c r="K289" s="530"/>
      <c r="L289" s="162"/>
      <c r="M289" s="162"/>
      <c r="N289" s="160"/>
      <c r="O289" s="163"/>
      <c r="P289" s="163"/>
      <c r="Q289" s="164"/>
      <c r="R289" s="164"/>
      <c r="S289" s="249"/>
      <c r="T289" s="155"/>
      <c r="U289" s="165"/>
      <c r="V289" s="157"/>
      <c r="W289" s="158"/>
      <c r="X289" s="159"/>
      <c r="Y289" s="11"/>
      <c r="Z289" s="165"/>
      <c r="AA289" s="157"/>
      <c r="AB289" s="158"/>
      <c r="AC289" s="159"/>
      <c r="AD289" s="11"/>
      <c r="AE289" s="1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</row>
    <row r="290" spans="1:41" s="560" customFormat="1">
      <c r="A290" s="17"/>
      <c r="B290" s="18" t="s">
        <v>196</v>
      </c>
      <c r="C290" s="18"/>
      <c r="D290" s="18"/>
      <c r="E290" s="51"/>
      <c r="F290" s="160">
        <v>264000000</v>
      </c>
      <c r="G290" s="160"/>
      <c r="H290" s="160"/>
      <c r="I290" s="161"/>
      <c r="J290" s="160"/>
      <c r="K290" s="530"/>
      <c r="L290" s="162"/>
      <c r="M290" s="162"/>
      <c r="N290" s="160"/>
      <c r="O290" s="163"/>
      <c r="P290" s="163"/>
      <c r="Q290" s="164"/>
      <c r="R290" s="164"/>
      <c r="S290" s="261" t="s">
        <v>586</v>
      </c>
      <c r="T290" s="155"/>
      <c r="U290" s="165">
        <v>264000000</v>
      </c>
      <c r="V290" s="157"/>
      <c r="W290" s="158"/>
      <c r="X290" s="159"/>
      <c r="Y290" s="11"/>
      <c r="Z290" s="165">
        <v>1</v>
      </c>
      <c r="AA290" s="157"/>
      <c r="AB290" s="158"/>
      <c r="AC290" s="159"/>
      <c r="AD290" s="11"/>
      <c r="AE290" s="1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</row>
    <row r="291" spans="1:41">
      <c r="A291" s="33"/>
      <c r="B291" s="34"/>
      <c r="C291" s="34"/>
      <c r="D291" s="34"/>
      <c r="E291" s="54"/>
      <c r="F291" s="198"/>
      <c r="G291" s="150"/>
      <c r="H291" s="150"/>
      <c r="I291" s="151"/>
      <c r="J291" s="150"/>
      <c r="K291" s="529"/>
      <c r="L291" s="152"/>
      <c r="M291" s="152"/>
      <c r="N291" s="150"/>
      <c r="O291" s="153"/>
      <c r="P291" s="153"/>
      <c r="Q291" s="154"/>
      <c r="R291" s="154"/>
      <c r="S291" s="248"/>
      <c r="T291" s="155"/>
      <c r="U291" s="156"/>
      <c r="V291" s="157"/>
      <c r="W291" s="158"/>
      <c r="X291" s="159"/>
      <c r="Y291" s="11"/>
      <c r="Z291" s="156"/>
      <c r="AA291" s="157"/>
      <c r="AB291" s="158"/>
      <c r="AC291" s="159"/>
      <c r="AD291" s="11"/>
      <c r="AE291" s="11"/>
    </row>
    <row r="292" spans="1:41" s="182" customFormat="1">
      <c r="A292" s="4" t="s">
        <v>17</v>
      </c>
      <c r="B292" s="52"/>
      <c r="C292" s="52"/>
      <c r="D292" s="52"/>
      <c r="E292" s="53"/>
      <c r="F292" s="173"/>
      <c r="G292" s="174"/>
      <c r="H292" s="174"/>
      <c r="I292" s="175"/>
      <c r="J292" s="174"/>
      <c r="K292" s="534"/>
      <c r="L292" s="176"/>
      <c r="M292" s="176"/>
      <c r="N292" s="174"/>
      <c r="O292" s="177"/>
      <c r="P292" s="177"/>
      <c r="Q292" s="178"/>
      <c r="R292" s="178"/>
      <c r="S292" s="252"/>
      <c r="T292" s="155"/>
      <c r="U292" s="179"/>
      <c r="V292" s="157"/>
      <c r="W292" s="158"/>
      <c r="X292" s="180"/>
      <c r="Y292" s="181"/>
      <c r="Z292" s="179"/>
      <c r="AA292" s="157"/>
      <c r="AB292" s="158"/>
      <c r="AC292" s="180"/>
      <c r="AD292" s="181"/>
      <c r="AE292" s="181"/>
    </row>
    <row r="293" spans="1:41" s="560" customFormat="1">
      <c r="A293" s="17" t="s">
        <v>203</v>
      </c>
      <c r="B293" s="18"/>
      <c r="C293" s="18"/>
      <c r="D293" s="18"/>
      <c r="E293" s="51"/>
      <c r="F293" s="199"/>
      <c r="G293" s="160"/>
      <c r="H293" s="160"/>
      <c r="I293" s="161"/>
      <c r="J293" s="160"/>
      <c r="K293" s="530"/>
      <c r="L293" s="162"/>
      <c r="M293" s="162"/>
      <c r="N293" s="160"/>
      <c r="O293" s="163"/>
      <c r="P293" s="163"/>
      <c r="Q293" s="164"/>
      <c r="R293" s="164"/>
      <c r="S293" s="249"/>
      <c r="T293" s="200"/>
      <c r="U293" s="165"/>
      <c r="V293" s="157"/>
      <c r="W293" s="158"/>
      <c r="X293" s="159"/>
      <c r="Y293" s="11"/>
      <c r="Z293" s="165"/>
      <c r="AA293" s="157"/>
      <c r="AB293" s="158"/>
      <c r="AC293" s="159"/>
      <c r="AD293" s="11"/>
      <c r="AE293" s="1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</row>
    <row r="294" spans="1:41" s="560" customFormat="1">
      <c r="A294" s="17"/>
      <c r="B294" s="18" t="s">
        <v>36</v>
      </c>
      <c r="C294" s="18"/>
      <c r="D294" s="18"/>
      <c r="E294" s="51"/>
      <c r="F294" s="199"/>
      <c r="G294" s="160"/>
      <c r="H294" s="160"/>
      <c r="I294" s="161"/>
      <c r="J294" s="160"/>
      <c r="K294" s="530"/>
      <c r="L294" s="162"/>
      <c r="M294" s="162"/>
      <c r="N294" s="160"/>
      <c r="O294" s="163"/>
      <c r="P294" s="163"/>
      <c r="Q294" s="164"/>
      <c r="R294" s="164"/>
      <c r="S294" s="249"/>
      <c r="T294" s="200"/>
      <c r="U294" s="165"/>
      <c r="V294" s="157"/>
      <c r="W294" s="158"/>
      <c r="X294" s="159"/>
      <c r="Y294" s="11"/>
      <c r="Z294" s="165"/>
      <c r="AA294" s="157"/>
      <c r="AB294" s="158"/>
      <c r="AC294" s="159"/>
      <c r="AD294" s="11"/>
      <c r="AE294" s="1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</row>
    <row r="295" spans="1:41" s="560" customFormat="1">
      <c r="A295" s="17"/>
      <c r="B295" s="18" t="s">
        <v>204</v>
      </c>
      <c r="C295" s="18"/>
      <c r="D295" s="18"/>
      <c r="E295" s="51"/>
      <c r="F295" s="160">
        <v>630000000</v>
      </c>
      <c r="G295" s="160"/>
      <c r="H295" s="160"/>
      <c r="I295" s="161"/>
      <c r="J295" s="160"/>
      <c r="K295" s="530"/>
      <c r="L295" s="162"/>
      <c r="M295" s="162"/>
      <c r="N295" s="160"/>
      <c r="O295" s="163"/>
      <c r="P295" s="163"/>
      <c r="Q295" s="164"/>
      <c r="R295" s="164"/>
      <c r="S295" s="261" t="s">
        <v>586</v>
      </c>
      <c r="T295" s="200"/>
      <c r="U295" s="165">
        <v>630000000</v>
      </c>
      <c r="V295" s="157"/>
      <c r="W295" s="158"/>
      <c r="X295" s="159"/>
      <c r="Y295" s="11"/>
      <c r="Z295" s="165">
        <v>1</v>
      </c>
      <c r="AA295" s="157"/>
      <c r="AB295" s="158"/>
      <c r="AC295" s="159"/>
      <c r="AD295" s="11"/>
      <c r="AE295" s="1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</row>
    <row r="296" spans="1:41" s="560" customFormat="1">
      <c r="A296" s="17"/>
      <c r="B296" s="18"/>
      <c r="C296" s="18"/>
      <c r="D296" s="18"/>
      <c r="E296" s="51"/>
      <c r="F296" s="199"/>
      <c r="G296" s="160"/>
      <c r="H296" s="160"/>
      <c r="I296" s="161"/>
      <c r="J296" s="160"/>
      <c r="K296" s="530"/>
      <c r="L296" s="162"/>
      <c r="M296" s="162"/>
      <c r="N296" s="160"/>
      <c r="O296" s="163"/>
      <c r="P296" s="163"/>
      <c r="Q296" s="164"/>
      <c r="R296" s="164"/>
      <c r="S296" s="249"/>
      <c r="T296" s="200"/>
      <c r="U296" s="165"/>
      <c r="V296" s="157"/>
      <c r="W296" s="158"/>
      <c r="X296" s="159"/>
      <c r="Y296" s="11"/>
      <c r="Z296" s="165"/>
      <c r="AA296" s="157"/>
      <c r="AB296" s="158"/>
      <c r="AC296" s="159"/>
      <c r="AD296" s="11"/>
      <c r="AE296" s="1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</row>
    <row r="297" spans="1:41" s="560" customFormat="1">
      <c r="A297" s="17" t="s">
        <v>381</v>
      </c>
      <c r="B297" s="18"/>
      <c r="C297" s="18"/>
      <c r="D297" s="18"/>
      <c r="E297" s="51"/>
      <c r="F297" s="199"/>
      <c r="G297" s="160"/>
      <c r="H297" s="160"/>
      <c r="I297" s="161"/>
      <c r="J297" s="160"/>
      <c r="K297" s="530"/>
      <c r="L297" s="162"/>
      <c r="M297" s="162"/>
      <c r="N297" s="160"/>
      <c r="O297" s="163"/>
      <c r="P297" s="163"/>
      <c r="Q297" s="164"/>
      <c r="R297" s="164"/>
      <c r="S297" s="249"/>
      <c r="T297" s="200"/>
      <c r="U297" s="165"/>
      <c r="V297" s="157"/>
      <c r="W297" s="158"/>
      <c r="X297" s="159"/>
      <c r="Y297" s="11"/>
      <c r="Z297" s="165"/>
      <c r="AA297" s="157"/>
      <c r="AB297" s="158"/>
      <c r="AC297" s="159"/>
      <c r="AD297" s="11"/>
      <c r="AE297" s="1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</row>
    <row r="298" spans="1:41" s="560" customFormat="1">
      <c r="A298" s="17"/>
      <c r="B298" s="18" t="s">
        <v>657</v>
      </c>
      <c r="C298" s="18"/>
      <c r="D298" s="18"/>
      <c r="E298" s="51"/>
      <c r="F298" s="199"/>
      <c r="G298" s="160"/>
      <c r="H298" s="160"/>
      <c r="I298" s="161"/>
      <c r="J298" s="160"/>
      <c r="K298" s="530"/>
      <c r="L298" s="162"/>
      <c r="M298" s="162"/>
      <c r="N298" s="160"/>
      <c r="O298" s="163"/>
      <c r="P298" s="163"/>
      <c r="Q298" s="164"/>
      <c r="R298" s="164"/>
      <c r="S298" s="249"/>
      <c r="T298" s="200"/>
      <c r="U298" s="165"/>
      <c r="V298" s="157"/>
      <c r="W298" s="158"/>
      <c r="X298" s="159"/>
      <c r="Y298" s="11"/>
      <c r="Z298" s="165"/>
      <c r="AA298" s="157"/>
      <c r="AB298" s="158"/>
      <c r="AC298" s="159"/>
      <c r="AD298" s="11"/>
      <c r="AE298" s="1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</row>
    <row r="299" spans="1:41" s="560" customFormat="1">
      <c r="A299" s="17"/>
      <c r="B299" s="18" t="s">
        <v>382</v>
      </c>
      <c r="C299" s="18"/>
      <c r="D299" s="18"/>
      <c r="E299" s="51"/>
      <c r="F299" s="160">
        <v>446503470</v>
      </c>
      <c r="G299" s="160"/>
      <c r="H299" s="160"/>
      <c r="I299" s="161"/>
      <c r="J299" s="160"/>
      <c r="K299" s="530"/>
      <c r="L299" s="162"/>
      <c r="M299" s="162"/>
      <c r="N299" s="160"/>
      <c r="O299" s="163"/>
      <c r="P299" s="163"/>
      <c r="Q299" s="164"/>
      <c r="R299" s="164"/>
      <c r="S299" s="261" t="s">
        <v>586</v>
      </c>
      <c r="T299" s="200"/>
      <c r="U299" s="165">
        <v>446503470</v>
      </c>
      <c r="V299" s="157"/>
      <c r="W299" s="158"/>
      <c r="X299" s="159"/>
      <c r="Y299" s="11"/>
      <c r="Z299" s="165">
        <v>1</v>
      </c>
      <c r="AA299" s="157"/>
      <c r="AB299" s="158"/>
      <c r="AC299" s="159"/>
      <c r="AD299" s="11"/>
      <c r="AE299" s="1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</row>
    <row r="300" spans="1:41" s="560" customFormat="1">
      <c r="A300" s="17"/>
      <c r="B300" s="18"/>
      <c r="C300" s="18"/>
      <c r="D300" s="18"/>
      <c r="E300" s="51"/>
      <c r="F300" s="199"/>
      <c r="G300" s="160"/>
      <c r="H300" s="160"/>
      <c r="I300" s="161"/>
      <c r="J300" s="160"/>
      <c r="K300" s="530"/>
      <c r="L300" s="162"/>
      <c r="M300" s="162"/>
      <c r="N300" s="160"/>
      <c r="O300" s="163"/>
      <c r="P300" s="163"/>
      <c r="Q300" s="164"/>
      <c r="R300" s="164"/>
      <c r="S300" s="249"/>
      <c r="T300" s="200"/>
      <c r="U300" s="165"/>
      <c r="V300" s="157"/>
      <c r="W300" s="158"/>
      <c r="X300" s="159"/>
      <c r="Y300" s="11"/>
      <c r="Z300" s="165"/>
      <c r="AA300" s="157"/>
      <c r="AB300" s="158"/>
      <c r="AC300" s="159"/>
      <c r="AD300" s="11"/>
      <c r="AE300" s="1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</row>
    <row r="301" spans="1:41" s="182" customFormat="1">
      <c r="A301" s="4" t="s">
        <v>54</v>
      </c>
      <c r="B301" s="52"/>
      <c r="C301" s="52"/>
      <c r="D301" s="52"/>
      <c r="E301" s="53"/>
      <c r="F301" s="173"/>
      <c r="G301" s="174"/>
      <c r="H301" s="174"/>
      <c r="I301" s="175"/>
      <c r="J301" s="174"/>
      <c r="K301" s="534"/>
      <c r="L301" s="176"/>
      <c r="M301" s="176"/>
      <c r="N301" s="174"/>
      <c r="O301" s="177"/>
      <c r="P301" s="177"/>
      <c r="Q301" s="178"/>
      <c r="R301" s="178"/>
      <c r="S301" s="252"/>
      <c r="T301" s="155"/>
      <c r="U301" s="179"/>
      <c r="V301" s="157"/>
      <c r="W301" s="158"/>
      <c r="X301" s="180"/>
      <c r="Y301" s="181"/>
      <c r="Z301" s="179"/>
      <c r="AA301" s="157"/>
      <c r="AB301" s="158"/>
      <c r="AC301" s="180"/>
      <c r="AD301" s="181"/>
      <c r="AE301" s="181"/>
    </row>
    <row r="302" spans="1:41">
      <c r="A302" s="33" t="s">
        <v>13</v>
      </c>
      <c r="B302" s="34"/>
      <c r="C302" s="34"/>
      <c r="D302" s="34"/>
      <c r="E302" s="54"/>
      <c r="F302" s="198"/>
      <c r="G302" s="150"/>
      <c r="H302" s="150"/>
      <c r="I302" s="151"/>
      <c r="J302" s="150"/>
      <c r="K302" s="529"/>
      <c r="L302" s="152"/>
      <c r="M302" s="152"/>
      <c r="N302" s="150"/>
      <c r="O302" s="153"/>
      <c r="P302" s="153"/>
      <c r="Q302" s="154"/>
      <c r="R302" s="154"/>
      <c r="S302" s="248"/>
      <c r="T302" s="155"/>
      <c r="U302" s="156"/>
      <c r="V302" s="157"/>
      <c r="W302" s="158"/>
      <c r="X302" s="159"/>
      <c r="Y302" s="11"/>
      <c r="Z302" s="156"/>
      <c r="AA302" s="157"/>
      <c r="AB302" s="158"/>
      <c r="AC302" s="159"/>
      <c r="AD302" s="11"/>
      <c r="AE302" s="11"/>
    </row>
    <row r="303" spans="1:41">
      <c r="A303" s="33"/>
      <c r="B303" s="34" t="s">
        <v>360</v>
      </c>
      <c r="C303" s="34"/>
      <c r="D303" s="34"/>
      <c r="E303" s="54"/>
      <c r="F303" s="150">
        <v>387370000</v>
      </c>
      <c r="G303" s="150"/>
      <c r="H303" s="150"/>
      <c r="I303" s="151"/>
      <c r="J303" s="150"/>
      <c r="K303" s="529"/>
      <c r="L303" s="152"/>
      <c r="M303" s="152"/>
      <c r="N303" s="150"/>
      <c r="O303" s="153"/>
      <c r="P303" s="153"/>
      <c r="Q303" s="154"/>
      <c r="R303" s="154"/>
      <c r="S303" s="251" t="s">
        <v>533</v>
      </c>
      <c r="T303" s="155"/>
      <c r="U303" s="156">
        <v>387370000</v>
      </c>
      <c r="V303" s="157"/>
      <c r="W303" s="158"/>
      <c r="X303" s="159"/>
      <c r="Y303" s="11"/>
      <c r="Z303" s="156">
        <v>1</v>
      </c>
      <c r="AA303" s="157"/>
      <c r="AB303" s="158"/>
      <c r="AC303" s="159"/>
      <c r="AD303" s="11"/>
      <c r="AE303" s="11"/>
    </row>
    <row r="304" spans="1:41">
      <c r="A304" s="33"/>
      <c r="B304" s="34"/>
      <c r="C304" s="34"/>
      <c r="D304" s="34"/>
      <c r="E304" s="54"/>
      <c r="F304" s="198"/>
      <c r="G304" s="150"/>
      <c r="H304" s="150"/>
      <c r="I304" s="151"/>
      <c r="J304" s="150"/>
      <c r="K304" s="529"/>
      <c r="L304" s="152"/>
      <c r="M304" s="152"/>
      <c r="N304" s="150"/>
      <c r="O304" s="153"/>
      <c r="P304" s="153"/>
      <c r="Q304" s="154"/>
      <c r="R304" s="154"/>
      <c r="S304" s="248"/>
      <c r="T304" s="155"/>
      <c r="U304" s="156"/>
      <c r="V304" s="157"/>
      <c r="W304" s="158"/>
      <c r="X304" s="159"/>
      <c r="Y304" s="11"/>
      <c r="Z304" s="156"/>
      <c r="AA304" s="157"/>
      <c r="AB304" s="158"/>
      <c r="AC304" s="159"/>
      <c r="AD304" s="11"/>
      <c r="AE304" s="11"/>
    </row>
    <row r="305" spans="1:31" s="182" customFormat="1">
      <c r="A305" s="4" t="s">
        <v>213</v>
      </c>
      <c r="B305" s="52"/>
      <c r="C305" s="52"/>
      <c r="D305" s="52"/>
      <c r="E305" s="53"/>
      <c r="F305" s="173"/>
      <c r="G305" s="174"/>
      <c r="H305" s="174"/>
      <c r="I305" s="175"/>
      <c r="J305" s="174"/>
      <c r="K305" s="534"/>
      <c r="L305" s="176"/>
      <c r="M305" s="176"/>
      <c r="N305" s="174"/>
      <c r="O305" s="177"/>
      <c r="P305" s="177"/>
      <c r="Q305" s="178"/>
      <c r="R305" s="178"/>
      <c r="S305" s="252"/>
      <c r="T305" s="155"/>
      <c r="U305" s="179"/>
      <c r="V305" s="157"/>
      <c r="W305" s="158"/>
      <c r="X305" s="180"/>
      <c r="Y305" s="181"/>
      <c r="Z305" s="179"/>
      <c r="AA305" s="157"/>
      <c r="AB305" s="158"/>
      <c r="AC305" s="180"/>
      <c r="AD305" s="181"/>
      <c r="AE305" s="181"/>
    </row>
    <row r="306" spans="1:31">
      <c r="A306" s="33" t="s">
        <v>214</v>
      </c>
      <c r="B306" s="34"/>
      <c r="C306" s="34"/>
      <c r="D306" s="34"/>
      <c r="E306" s="54"/>
      <c r="F306" s="201"/>
      <c r="G306" s="9"/>
      <c r="H306" s="9"/>
      <c r="I306" s="151"/>
      <c r="J306" s="9"/>
      <c r="K306" s="533"/>
      <c r="L306" s="37"/>
      <c r="M306" s="37"/>
      <c r="N306" s="9"/>
      <c r="O306" s="170"/>
      <c r="P306" s="170"/>
      <c r="Q306" s="171"/>
      <c r="R306" s="171"/>
      <c r="S306" s="251"/>
      <c r="T306" s="155"/>
      <c r="U306" s="172"/>
      <c r="V306" s="157"/>
      <c r="W306" s="158"/>
      <c r="X306" s="159"/>
      <c r="Y306" s="11"/>
      <c r="Z306" s="172"/>
      <c r="AA306" s="157"/>
      <c r="AB306" s="158"/>
      <c r="AC306" s="159"/>
      <c r="AD306" s="11"/>
      <c r="AE306" s="11"/>
    </row>
    <row r="307" spans="1:31" s="619" customFormat="1">
      <c r="A307" s="608"/>
      <c r="B307" s="628" t="s">
        <v>215</v>
      </c>
      <c r="C307" s="628"/>
      <c r="D307" s="628"/>
      <c r="E307" s="629"/>
      <c r="F307" s="646">
        <v>20478630000</v>
      </c>
      <c r="G307" s="621"/>
      <c r="H307" s="621"/>
      <c r="I307" s="610"/>
      <c r="J307" s="621"/>
      <c r="K307" s="622"/>
      <c r="L307" s="623"/>
      <c r="M307" s="623"/>
      <c r="N307" s="621"/>
      <c r="O307" s="624"/>
      <c r="P307" s="624"/>
      <c r="Q307" s="625"/>
      <c r="R307" s="625"/>
      <c r="S307" s="647" t="s">
        <v>497</v>
      </c>
      <c r="T307" s="616"/>
      <c r="U307" s="648">
        <v>20478630000</v>
      </c>
      <c r="V307" s="157"/>
      <c r="W307" s="157"/>
      <c r="X307" s="157"/>
      <c r="Y307" s="618"/>
      <c r="Z307" s="648">
        <v>1</v>
      </c>
      <c r="AA307" s="157"/>
      <c r="AB307" s="157"/>
      <c r="AC307" s="157"/>
      <c r="AD307" s="618"/>
      <c r="AE307" s="618"/>
    </row>
    <row r="308" spans="1:31" s="566" customFormat="1" ht="30">
      <c r="A308" s="564"/>
      <c r="B308" s="567" t="s">
        <v>419</v>
      </c>
      <c r="C308" s="567"/>
      <c r="D308" s="567"/>
      <c r="E308" s="568"/>
      <c r="F308" s="79">
        <v>413183000</v>
      </c>
      <c r="G308" s="79">
        <v>413179360</v>
      </c>
      <c r="H308" s="79">
        <v>395991750</v>
      </c>
      <c r="I308" s="80">
        <f>H308/G308</f>
        <v>0.9584015764969479</v>
      </c>
      <c r="J308" s="569">
        <f>F308-H308</f>
        <v>17191250</v>
      </c>
      <c r="K308" s="514" t="s">
        <v>682</v>
      </c>
      <c r="L308" s="81"/>
      <c r="M308" s="81"/>
      <c r="N308" s="79"/>
      <c r="O308" s="82"/>
      <c r="P308" s="82"/>
      <c r="Q308" s="83"/>
      <c r="R308" s="83"/>
      <c r="S308" s="570"/>
      <c r="T308" s="565"/>
      <c r="U308" s="649"/>
      <c r="V308" s="98"/>
      <c r="W308" s="101">
        <v>413183000</v>
      </c>
      <c r="X308" s="98"/>
      <c r="Y308" s="209"/>
      <c r="Z308" s="649"/>
      <c r="AA308" s="98"/>
      <c r="AB308" s="101">
        <v>1</v>
      </c>
      <c r="AC308" s="98"/>
      <c r="AD308" s="209"/>
      <c r="AE308" s="209"/>
    </row>
    <row r="309" spans="1:31">
      <c r="A309" s="33"/>
      <c r="B309" s="34"/>
      <c r="C309" s="34"/>
      <c r="D309" s="34"/>
      <c r="E309" s="54"/>
      <c r="F309" s="198"/>
      <c r="G309" s="150"/>
      <c r="H309" s="150"/>
      <c r="I309" s="151"/>
      <c r="J309" s="150"/>
      <c r="K309" s="529"/>
      <c r="L309" s="152"/>
      <c r="M309" s="152"/>
      <c r="N309" s="150"/>
      <c r="O309" s="153"/>
      <c r="P309" s="153"/>
      <c r="Q309" s="154"/>
      <c r="R309" s="154"/>
      <c r="S309" s="248"/>
      <c r="T309" s="155"/>
      <c r="U309" s="156"/>
      <c r="V309" s="157"/>
      <c r="W309" s="158"/>
      <c r="X309" s="159"/>
      <c r="Y309" s="11"/>
      <c r="Z309" s="156"/>
      <c r="AA309" s="157"/>
      <c r="AB309" s="158"/>
      <c r="AC309" s="159"/>
      <c r="AD309" s="11"/>
      <c r="AE309" s="11"/>
    </row>
    <row r="310" spans="1:31" s="182" customFormat="1">
      <c r="A310" s="4" t="s">
        <v>65</v>
      </c>
      <c r="B310" s="52"/>
      <c r="C310" s="52"/>
      <c r="D310" s="52"/>
      <c r="E310" s="53"/>
      <c r="F310" s="173"/>
      <c r="G310" s="174"/>
      <c r="H310" s="174"/>
      <c r="I310" s="175"/>
      <c r="J310" s="174"/>
      <c r="K310" s="534"/>
      <c r="L310" s="176"/>
      <c r="M310" s="176"/>
      <c r="N310" s="174"/>
      <c r="O310" s="177"/>
      <c r="P310" s="177"/>
      <c r="Q310" s="178"/>
      <c r="R310" s="178"/>
      <c r="S310" s="252"/>
      <c r="T310" s="155"/>
      <c r="U310" s="179"/>
      <c r="V310" s="157"/>
      <c r="W310" s="158"/>
      <c r="X310" s="180"/>
      <c r="Y310" s="181"/>
      <c r="Z310" s="179"/>
      <c r="AA310" s="157"/>
      <c r="AB310" s="158"/>
      <c r="AC310" s="180"/>
      <c r="AD310" s="181"/>
      <c r="AE310" s="181"/>
    </row>
    <row r="311" spans="1:31" s="187" customFormat="1">
      <c r="A311" s="55" t="s">
        <v>229</v>
      </c>
      <c r="B311" s="56"/>
      <c r="C311" s="56"/>
      <c r="D311" s="56"/>
      <c r="E311" s="57"/>
      <c r="F311" s="202"/>
      <c r="G311" s="203"/>
      <c r="H311" s="203"/>
      <c r="I311" s="204"/>
      <c r="J311" s="203"/>
      <c r="K311" s="535"/>
      <c r="L311" s="205"/>
      <c r="M311" s="205"/>
      <c r="N311" s="203"/>
      <c r="O311" s="206"/>
      <c r="P311" s="206"/>
      <c r="Q311" s="207"/>
      <c r="R311" s="207"/>
      <c r="S311" s="254"/>
      <c r="T311" s="155"/>
      <c r="U311" s="208"/>
      <c r="V311" s="157"/>
      <c r="W311" s="158"/>
      <c r="X311" s="185"/>
      <c r="Y311" s="186"/>
      <c r="Z311" s="208"/>
      <c r="AA311" s="157"/>
      <c r="AB311" s="158"/>
      <c r="AC311" s="185"/>
      <c r="AD311" s="186"/>
      <c r="AE311" s="186"/>
    </row>
    <row r="312" spans="1:31" s="566" customFormat="1" ht="33.75" customHeight="1">
      <c r="A312" s="564"/>
      <c r="B312" s="1141" t="s">
        <v>362</v>
      </c>
      <c r="C312" s="1141"/>
      <c r="D312" s="1141"/>
      <c r="E312" s="1142"/>
      <c r="F312" s="79">
        <v>167401800</v>
      </c>
      <c r="G312" s="79">
        <v>166460800</v>
      </c>
      <c r="H312" s="79">
        <v>150535000</v>
      </c>
      <c r="I312" s="80">
        <f>H312/G312</f>
        <v>0.90432702474096005</v>
      </c>
      <c r="J312" s="569">
        <f>F312-H312</f>
        <v>16866800</v>
      </c>
      <c r="K312" s="514" t="s">
        <v>525</v>
      </c>
      <c r="L312" s="81" t="s">
        <v>526</v>
      </c>
      <c r="M312" s="81"/>
      <c r="N312" s="79"/>
      <c r="O312" s="82"/>
      <c r="P312" s="82"/>
      <c r="Q312" s="83"/>
      <c r="R312" s="83"/>
      <c r="S312" s="570"/>
      <c r="T312" s="565"/>
      <c r="U312" s="209"/>
      <c r="V312" s="101">
        <v>167401800</v>
      </c>
      <c r="W312" s="98"/>
      <c r="X312" s="98"/>
      <c r="Y312" s="209"/>
      <c r="Z312" s="209"/>
      <c r="AA312" s="101">
        <v>1</v>
      </c>
      <c r="AB312" s="98"/>
      <c r="AC312" s="98"/>
      <c r="AD312" s="209"/>
      <c r="AE312" s="209"/>
    </row>
    <row r="313" spans="1:31" s="122" customFormat="1" ht="33.75" customHeight="1">
      <c r="A313" s="46"/>
      <c r="B313" s="1047" t="s">
        <v>363</v>
      </c>
      <c r="C313" s="1047"/>
      <c r="D313" s="1047"/>
      <c r="E313" s="1048"/>
      <c r="F313" s="124">
        <v>141910000</v>
      </c>
      <c r="G313" s="124"/>
      <c r="H313" s="124"/>
      <c r="I313" s="125"/>
      <c r="J313" s="124"/>
      <c r="K313" s="516"/>
      <c r="L313" s="126"/>
      <c r="M313" s="126"/>
      <c r="N313" s="124"/>
      <c r="O313" s="127"/>
      <c r="P313" s="127"/>
      <c r="Q313" s="128"/>
      <c r="R313" s="128"/>
      <c r="S313" s="260" t="s">
        <v>498</v>
      </c>
      <c r="T313" s="97"/>
      <c r="U313" s="121"/>
      <c r="V313" s="209"/>
      <c r="W313" s="102">
        <v>141910000</v>
      </c>
      <c r="X313" s="120"/>
      <c r="Y313" s="121"/>
      <c r="Z313" s="121"/>
      <c r="AA313" s="209"/>
      <c r="AB313" s="102">
        <v>1</v>
      </c>
      <c r="AC313" s="120"/>
      <c r="AD313" s="121"/>
      <c r="AE313" s="121"/>
    </row>
    <row r="314" spans="1:31" s="566" customFormat="1" ht="75">
      <c r="A314" s="564"/>
      <c r="B314" s="1141" t="s">
        <v>364</v>
      </c>
      <c r="C314" s="1141"/>
      <c r="D314" s="1141"/>
      <c r="E314" s="1142"/>
      <c r="F314" s="79">
        <v>93193200</v>
      </c>
      <c r="G314" s="79">
        <v>92351600</v>
      </c>
      <c r="H314" s="79">
        <v>87777525</v>
      </c>
      <c r="I314" s="80">
        <f>H314/G314</f>
        <v>0.95047108008957071</v>
      </c>
      <c r="J314" s="569">
        <f>F314-H314</f>
        <v>5415675</v>
      </c>
      <c r="K314" s="514" t="s">
        <v>527</v>
      </c>
      <c r="L314" s="81" t="s">
        <v>528</v>
      </c>
      <c r="M314" s="81"/>
      <c r="N314" s="79"/>
      <c r="O314" s="82"/>
      <c r="P314" s="82"/>
      <c r="Q314" s="83"/>
      <c r="R314" s="83"/>
      <c r="S314" s="570"/>
      <c r="T314" s="565"/>
      <c r="U314" s="209"/>
      <c r="V314" s="101">
        <v>93193200</v>
      </c>
      <c r="W314" s="98"/>
      <c r="X314" s="98"/>
      <c r="Y314" s="209"/>
      <c r="Z314" s="209"/>
      <c r="AA314" s="101">
        <v>1</v>
      </c>
      <c r="AB314" s="98"/>
      <c r="AC314" s="98"/>
      <c r="AD314" s="209"/>
      <c r="AE314" s="209"/>
    </row>
    <row r="315" spans="1:31" s="122" customFormat="1" ht="32.25" customHeight="1">
      <c r="A315" s="46"/>
      <c r="B315" s="1047" t="s">
        <v>365</v>
      </c>
      <c r="C315" s="1047"/>
      <c r="D315" s="1047"/>
      <c r="E315" s="1048"/>
      <c r="F315" s="124">
        <v>72295500</v>
      </c>
      <c r="G315" s="124"/>
      <c r="H315" s="124"/>
      <c r="I315" s="125"/>
      <c r="J315" s="124"/>
      <c r="K315" s="516"/>
      <c r="L315" s="126"/>
      <c r="M315" s="126"/>
      <c r="N315" s="124"/>
      <c r="O315" s="127"/>
      <c r="P315" s="127"/>
      <c r="Q315" s="128"/>
      <c r="R315" s="128"/>
      <c r="S315" s="260" t="s">
        <v>498</v>
      </c>
      <c r="T315" s="97"/>
      <c r="U315" s="121"/>
      <c r="V315" s="209"/>
      <c r="W315" s="102">
        <v>72295500</v>
      </c>
      <c r="X315" s="120"/>
      <c r="Y315" s="121"/>
      <c r="Z315" s="121"/>
      <c r="AA315" s="209"/>
      <c r="AB315" s="102">
        <v>1</v>
      </c>
      <c r="AC315" s="120"/>
      <c r="AD315" s="121"/>
      <c r="AE315" s="121"/>
    </row>
    <row r="316" spans="1:31" s="566" customFormat="1" ht="30">
      <c r="A316" s="564"/>
      <c r="B316" s="1141" t="s">
        <v>366</v>
      </c>
      <c r="C316" s="1141"/>
      <c r="D316" s="1141"/>
      <c r="E316" s="1142"/>
      <c r="F316" s="79">
        <v>95990000</v>
      </c>
      <c r="G316" s="79">
        <v>95761600</v>
      </c>
      <c r="H316" s="79">
        <v>85563500</v>
      </c>
      <c r="I316" s="80">
        <f>H316/G316</f>
        <v>0.89350532990259146</v>
      </c>
      <c r="J316" s="569">
        <f>F316-H316</f>
        <v>10426500</v>
      </c>
      <c r="K316" s="514" t="s">
        <v>424</v>
      </c>
      <c r="L316" s="81" t="s">
        <v>524</v>
      </c>
      <c r="M316" s="81"/>
      <c r="N316" s="79"/>
      <c r="O316" s="82"/>
      <c r="P316" s="82"/>
      <c r="Q316" s="83"/>
      <c r="R316" s="83"/>
      <c r="S316" s="570"/>
      <c r="T316" s="565"/>
      <c r="U316" s="209"/>
      <c r="V316" s="101">
        <v>95990000</v>
      </c>
      <c r="W316" s="98"/>
      <c r="X316" s="98"/>
      <c r="Y316" s="209"/>
      <c r="Z316" s="209"/>
      <c r="AA316" s="101">
        <v>1</v>
      </c>
      <c r="AB316" s="98"/>
      <c r="AC316" s="98"/>
      <c r="AD316" s="209"/>
      <c r="AE316" s="209"/>
    </row>
    <row r="317" spans="1:31" s="122" customFormat="1" ht="30" customHeight="1">
      <c r="A317" s="46"/>
      <c r="B317" s="1047" t="s">
        <v>367</v>
      </c>
      <c r="C317" s="1047"/>
      <c r="D317" s="1047"/>
      <c r="E317" s="1048"/>
      <c r="F317" s="124">
        <v>74464300</v>
      </c>
      <c r="G317" s="124"/>
      <c r="H317" s="124"/>
      <c r="I317" s="125"/>
      <c r="J317" s="124"/>
      <c r="K317" s="516"/>
      <c r="L317" s="126"/>
      <c r="M317" s="126"/>
      <c r="N317" s="124"/>
      <c r="O317" s="127"/>
      <c r="P317" s="127"/>
      <c r="Q317" s="128"/>
      <c r="R317" s="128"/>
      <c r="S317" s="260" t="s">
        <v>498</v>
      </c>
      <c r="T317" s="97"/>
      <c r="U317" s="121"/>
      <c r="V317" s="98"/>
      <c r="W317" s="102">
        <v>74464300</v>
      </c>
      <c r="X317" s="120"/>
      <c r="Y317" s="121"/>
      <c r="Z317" s="121"/>
      <c r="AA317" s="98"/>
      <c r="AB317" s="102">
        <v>1</v>
      </c>
      <c r="AC317" s="120"/>
      <c r="AD317" s="121"/>
      <c r="AE317" s="121"/>
    </row>
    <row r="318" spans="1:31" s="122" customFormat="1" ht="30" customHeight="1">
      <c r="A318" s="46"/>
      <c r="B318" s="1047" t="s">
        <v>368</v>
      </c>
      <c r="C318" s="1047"/>
      <c r="D318" s="1047"/>
      <c r="E318" s="1048"/>
      <c r="F318" s="124">
        <v>7734000000</v>
      </c>
      <c r="G318" s="124"/>
      <c r="H318" s="124"/>
      <c r="I318" s="125"/>
      <c r="J318" s="124"/>
      <c r="K318" s="516"/>
      <c r="L318" s="126"/>
      <c r="M318" s="126"/>
      <c r="N318" s="124"/>
      <c r="O318" s="127"/>
      <c r="P318" s="127"/>
      <c r="Q318" s="128"/>
      <c r="R318" s="128"/>
      <c r="S318" s="260" t="s">
        <v>498</v>
      </c>
      <c r="T318" s="97"/>
      <c r="U318" s="129">
        <v>7734000000</v>
      </c>
      <c r="V318" s="98"/>
      <c r="W318" s="99"/>
      <c r="X318" s="120"/>
      <c r="Y318" s="121"/>
      <c r="Z318" s="129">
        <v>1</v>
      </c>
      <c r="AA318" s="98"/>
      <c r="AB318" s="99"/>
      <c r="AC318" s="120"/>
      <c r="AD318" s="121"/>
      <c r="AE318" s="121"/>
    </row>
    <row r="319" spans="1:31" s="122" customFormat="1" ht="30" customHeight="1">
      <c r="A319" s="46"/>
      <c r="B319" s="1047" t="s">
        <v>369</v>
      </c>
      <c r="C319" s="1047"/>
      <c r="D319" s="1047"/>
      <c r="E319" s="1048"/>
      <c r="F319" s="124">
        <v>1185000000</v>
      </c>
      <c r="G319" s="124"/>
      <c r="H319" s="124"/>
      <c r="I319" s="125"/>
      <c r="J319" s="124"/>
      <c r="K319" s="516"/>
      <c r="L319" s="126"/>
      <c r="M319" s="126"/>
      <c r="N319" s="124"/>
      <c r="O319" s="127"/>
      <c r="P319" s="127"/>
      <c r="Q319" s="128"/>
      <c r="R319" s="128"/>
      <c r="S319" s="260" t="s">
        <v>498</v>
      </c>
      <c r="T319" s="97"/>
      <c r="U319" s="129">
        <v>1185000000</v>
      </c>
      <c r="V319" s="98"/>
      <c r="W319" s="99"/>
      <c r="X319" s="120"/>
      <c r="Y319" s="121"/>
      <c r="Z319" s="129">
        <v>1</v>
      </c>
      <c r="AA319" s="98"/>
      <c r="AB319" s="99"/>
      <c r="AC319" s="120"/>
      <c r="AD319" s="121"/>
      <c r="AE319" s="121"/>
    </row>
    <row r="320" spans="1:31" s="122" customFormat="1" ht="30" customHeight="1">
      <c r="A320" s="46"/>
      <c r="B320" s="1047" t="s">
        <v>370</v>
      </c>
      <c r="C320" s="1047"/>
      <c r="D320" s="1047"/>
      <c r="E320" s="1048"/>
      <c r="F320" s="124">
        <v>2232540000</v>
      </c>
      <c r="G320" s="124"/>
      <c r="H320" s="124"/>
      <c r="I320" s="125"/>
      <c r="J320" s="124"/>
      <c r="K320" s="516"/>
      <c r="L320" s="126"/>
      <c r="M320" s="126"/>
      <c r="N320" s="124"/>
      <c r="O320" s="127"/>
      <c r="P320" s="127"/>
      <c r="Q320" s="128"/>
      <c r="R320" s="128"/>
      <c r="S320" s="260" t="s">
        <v>498</v>
      </c>
      <c r="T320" s="97"/>
      <c r="U320" s="129">
        <v>2232540000</v>
      </c>
      <c r="V320" s="98"/>
      <c r="W320" s="99"/>
      <c r="X320" s="120"/>
      <c r="Y320" s="121"/>
      <c r="Z320" s="129">
        <v>1</v>
      </c>
      <c r="AA320" s="98"/>
      <c r="AB320" s="99"/>
      <c r="AC320" s="120"/>
      <c r="AD320" s="121"/>
      <c r="AE320" s="121"/>
    </row>
    <row r="321" spans="1:31" s="619" customFormat="1">
      <c r="A321" s="608"/>
      <c r="B321" s="628"/>
      <c r="C321" s="628"/>
      <c r="D321" s="628"/>
      <c r="E321" s="629"/>
      <c r="F321" s="645"/>
      <c r="G321" s="609"/>
      <c r="H321" s="609"/>
      <c r="I321" s="610"/>
      <c r="J321" s="609"/>
      <c r="K321" s="611"/>
      <c r="L321" s="612"/>
      <c r="M321" s="612"/>
      <c r="N321" s="609"/>
      <c r="O321" s="613"/>
      <c r="P321" s="613"/>
      <c r="Q321" s="614"/>
      <c r="R321" s="614"/>
      <c r="S321" s="627"/>
      <c r="T321" s="616"/>
      <c r="U321" s="617"/>
      <c r="V321" s="157"/>
      <c r="W321" s="157"/>
      <c r="X321" s="157"/>
      <c r="Y321" s="618"/>
      <c r="Z321" s="617"/>
      <c r="AA321" s="157"/>
      <c r="AB321" s="157"/>
      <c r="AC321" s="157"/>
      <c r="AD321" s="618"/>
      <c r="AE321" s="618"/>
    </row>
    <row r="322" spans="1:31" s="619" customFormat="1">
      <c r="A322" s="608" t="s">
        <v>218</v>
      </c>
      <c r="B322" s="628"/>
      <c r="C322" s="628"/>
      <c r="D322" s="628"/>
      <c r="E322" s="629"/>
      <c r="F322" s="645"/>
      <c r="G322" s="609"/>
      <c r="H322" s="609"/>
      <c r="I322" s="610"/>
      <c r="J322" s="609"/>
      <c r="K322" s="611"/>
      <c r="L322" s="612"/>
      <c r="M322" s="612"/>
      <c r="N322" s="609"/>
      <c r="O322" s="613"/>
      <c r="P322" s="613"/>
      <c r="Q322" s="614"/>
      <c r="R322" s="614"/>
      <c r="S322" s="627"/>
      <c r="T322" s="616"/>
      <c r="U322" s="617"/>
      <c r="V322" s="157"/>
      <c r="W322" s="157"/>
      <c r="X322" s="157"/>
      <c r="Y322" s="618"/>
      <c r="Z322" s="617"/>
      <c r="AA322" s="157"/>
      <c r="AB322" s="157"/>
      <c r="AC322" s="157"/>
      <c r="AD322" s="618"/>
      <c r="AE322" s="618"/>
    </row>
    <row r="323" spans="1:31" s="619" customFormat="1">
      <c r="A323" s="608"/>
      <c r="B323" s="628" t="s">
        <v>219</v>
      </c>
      <c r="C323" s="628"/>
      <c r="D323" s="628"/>
      <c r="E323" s="629"/>
      <c r="F323" s="621">
        <v>736374000</v>
      </c>
      <c r="G323" s="621"/>
      <c r="H323" s="621"/>
      <c r="I323" s="610"/>
      <c r="J323" s="621"/>
      <c r="K323" s="622"/>
      <c r="L323" s="623"/>
      <c r="M323" s="623"/>
      <c r="N323" s="621"/>
      <c r="O323" s="624"/>
      <c r="P323" s="624"/>
      <c r="Q323" s="625"/>
      <c r="R323" s="625"/>
      <c r="S323" s="650" t="s">
        <v>497</v>
      </c>
      <c r="T323" s="616"/>
      <c r="U323" s="197">
        <v>736374000</v>
      </c>
      <c r="V323" s="157"/>
      <c r="W323" s="157"/>
      <c r="X323" s="157"/>
      <c r="Y323" s="618"/>
      <c r="Z323" s="197">
        <v>1</v>
      </c>
      <c r="AA323" s="157"/>
      <c r="AB323" s="157"/>
      <c r="AC323" s="157"/>
      <c r="AD323" s="618"/>
      <c r="AE323" s="618"/>
    </row>
    <row r="324" spans="1:31" s="619" customFormat="1">
      <c r="A324" s="608"/>
      <c r="B324" s="628"/>
      <c r="C324" s="628"/>
      <c r="D324" s="628"/>
      <c r="E324" s="629"/>
      <c r="F324" s="651"/>
      <c r="G324" s="621"/>
      <c r="H324" s="621"/>
      <c r="I324" s="610"/>
      <c r="J324" s="621"/>
      <c r="K324" s="622"/>
      <c r="L324" s="623"/>
      <c r="M324" s="623"/>
      <c r="N324" s="621"/>
      <c r="O324" s="624"/>
      <c r="P324" s="624"/>
      <c r="Q324" s="625"/>
      <c r="R324" s="625"/>
      <c r="S324" s="626"/>
      <c r="T324" s="616"/>
      <c r="U324" s="197"/>
      <c r="V324" s="157"/>
      <c r="W324" s="157"/>
      <c r="X324" s="157"/>
      <c r="Y324" s="618"/>
      <c r="Z324" s="197"/>
      <c r="AA324" s="157"/>
      <c r="AB324" s="157"/>
      <c r="AC324" s="157"/>
      <c r="AD324" s="618"/>
      <c r="AE324" s="618"/>
    </row>
    <row r="325" spans="1:31" s="619" customFormat="1">
      <c r="A325" s="608" t="s">
        <v>371</v>
      </c>
      <c r="B325" s="628"/>
      <c r="C325" s="628"/>
      <c r="D325" s="628"/>
      <c r="E325" s="629"/>
      <c r="F325" s="651"/>
      <c r="G325" s="621"/>
      <c r="H325" s="621"/>
      <c r="I325" s="610"/>
      <c r="J325" s="621"/>
      <c r="K325" s="622"/>
      <c r="L325" s="623"/>
      <c r="M325" s="623"/>
      <c r="N325" s="621"/>
      <c r="O325" s="624"/>
      <c r="P325" s="624"/>
      <c r="Q325" s="625"/>
      <c r="R325" s="625"/>
      <c r="S325" s="626"/>
      <c r="T325" s="616"/>
      <c r="U325" s="197"/>
      <c r="V325" s="157"/>
      <c r="W325" s="157"/>
      <c r="X325" s="157"/>
      <c r="Y325" s="618"/>
      <c r="Z325" s="197"/>
      <c r="AA325" s="157"/>
      <c r="AB325" s="157"/>
      <c r="AC325" s="157"/>
      <c r="AD325" s="618"/>
      <c r="AE325" s="618"/>
    </row>
    <row r="326" spans="1:31" s="619" customFormat="1">
      <c r="A326" s="608"/>
      <c r="B326" s="628" t="s">
        <v>343</v>
      </c>
      <c r="C326" s="628"/>
      <c r="D326" s="628"/>
      <c r="E326" s="629"/>
      <c r="F326" s="651"/>
      <c r="G326" s="621"/>
      <c r="H326" s="621"/>
      <c r="I326" s="610"/>
      <c r="J326" s="621"/>
      <c r="K326" s="622"/>
      <c r="L326" s="623"/>
      <c r="M326" s="623"/>
      <c r="N326" s="621"/>
      <c r="O326" s="624"/>
      <c r="P326" s="624"/>
      <c r="Q326" s="625"/>
      <c r="R326" s="625"/>
      <c r="S326" s="626"/>
      <c r="T326" s="616"/>
      <c r="U326" s="197"/>
      <c r="V326" s="157"/>
      <c r="W326" s="157"/>
      <c r="X326" s="157"/>
      <c r="Y326" s="618"/>
      <c r="Z326" s="197"/>
      <c r="AA326" s="157"/>
      <c r="AB326" s="157"/>
      <c r="AC326" s="157"/>
      <c r="AD326" s="618"/>
      <c r="AE326" s="618"/>
    </row>
    <row r="327" spans="1:31" s="619" customFormat="1">
      <c r="A327" s="608"/>
      <c r="B327" s="628"/>
      <c r="C327" s="628" t="s">
        <v>373</v>
      </c>
      <c r="D327" s="628"/>
      <c r="E327" s="629"/>
      <c r="F327" s="621">
        <v>562500000</v>
      </c>
      <c r="G327" s="621"/>
      <c r="H327" s="621"/>
      <c r="I327" s="610"/>
      <c r="J327" s="621"/>
      <c r="K327" s="622"/>
      <c r="L327" s="623"/>
      <c r="M327" s="623"/>
      <c r="N327" s="621"/>
      <c r="O327" s="624"/>
      <c r="P327" s="624"/>
      <c r="Q327" s="625"/>
      <c r="R327" s="625"/>
      <c r="S327" s="650" t="s">
        <v>497</v>
      </c>
      <c r="T327" s="616"/>
      <c r="U327" s="197">
        <v>562500000</v>
      </c>
      <c r="V327" s="157"/>
      <c r="W327" s="157"/>
      <c r="X327" s="157"/>
      <c r="Y327" s="618"/>
      <c r="Z327" s="197">
        <v>1</v>
      </c>
      <c r="AA327" s="157"/>
      <c r="AB327" s="157"/>
      <c r="AC327" s="157"/>
      <c r="AD327" s="618"/>
      <c r="AE327" s="618"/>
    </row>
    <row r="328" spans="1:31">
      <c r="A328" s="33"/>
      <c r="B328" s="34"/>
      <c r="C328" s="34"/>
      <c r="D328" s="34"/>
      <c r="E328" s="54"/>
      <c r="F328" s="198"/>
      <c r="G328" s="150"/>
      <c r="H328" s="150"/>
      <c r="I328" s="151"/>
      <c r="J328" s="150"/>
      <c r="K328" s="529"/>
      <c r="L328" s="152"/>
      <c r="M328" s="152"/>
      <c r="N328" s="150"/>
      <c r="O328" s="153"/>
      <c r="P328" s="153"/>
      <c r="Q328" s="154"/>
      <c r="R328" s="154"/>
      <c r="S328" s="248"/>
      <c r="T328" s="155"/>
      <c r="U328" s="156"/>
      <c r="V328" s="157"/>
      <c r="W328" s="158"/>
      <c r="X328" s="159"/>
      <c r="Y328" s="11"/>
      <c r="Z328" s="156"/>
      <c r="AA328" s="157"/>
      <c r="AB328" s="158"/>
      <c r="AC328" s="159"/>
      <c r="AD328" s="11"/>
      <c r="AE328" s="11"/>
    </row>
    <row r="329" spans="1:31" s="182" customFormat="1">
      <c r="A329" s="4" t="s">
        <v>20</v>
      </c>
      <c r="B329" s="52"/>
      <c r="C329" s="52"/>
      <c r="D329" s="52"/>
      <c r="E329" s="53"/>
      <c r="F329" s="173"/>
      <c r="G329" s="174"/>
      <c r="H329" s="174"/>
      <c r="I329" s="175"/>
      <c r="J329" s="174"/>
      <c r="K329" s="534"/>
      <c r="L329" s="176"/>
      <c r="M329" s="176"/>
      <c r="N329" s="174"/>
      <c r="O329" s="177"/>
      <c r="P329" s="177"/>
      <c r="Q329" s="178"/>
      <c r="R329" s="178"/>
      <c r="S329" s="252"/>
      <c r="T329" s="155"/>
      <c r="U329" s="179"/>
      <c r="V329" s="157"/>
      <c r="W329" s="158"/>
      <c r="X329" s="180"/>
      <c r="Y329" s="181"/>
      <c r="Z329" s="179"/>
      <c r="AA329" s="157"/>
      <c r="AB329" s="158"/>
      <c r="AC329" s="180"/>
      <c r="AD329" s="181"/>
      <c r="AE329" s="181"/>
    </row>
    <row r="330" spans="1:31">
      <c r="A330" s="33" t="s">
        <v>60</v>
      </c>
      <c r="B330" s="34"/>
      <c r="C330" s="34"/>
      <c r="D330" s="34"/>
      <c r="E330" s="54"/>
      <c r="F330" s="201"/>
      <c r="G330" s="9"/>
      <c r="H330" s="9"/>
      <c r="I330" s="151"/>
      <c r="J330" s="9"/>
      <c r="K330" s="533"/>
      <c r="L330" s="37"/>
      <c r="M330" s="37"/>
      <c r="N330" s="9"/>
      <c r="O330" s="170"/>
      <c r="P330" s="170"/>
      <c r="Q330" s="171"/>
      <c r="R330" s="171"/>
      <c r="S330" s="251"/>
      <c r="T330" s="155"/>
      <c r="U330" s="172"/>
      <c r="V330" s="157"/>
      <c r="W330" s="158"/>
      <c r="X330" s="159"/>
      <c r="Y330" s="11"/>
      <c r="Z330" s="172"/>
      <c r="AA330" s="157"/>
      <c r="AB330" s="158"/>
      <c r="AC330" s="159"/>
      <c r="AD330" s="11"/>
      <c r="AE330" s="11"/>
    </row>
    <row r="331" spans="1:31" s="100" customFormat="1" ht="36" customHeight="1">
      <c r="A331" s="42"/>
      <c r="B331" s="20" t="s">
        <v>61</v>
      </c>
      <c r="C331" s="20"/>
      <c r="D331" s="20"/>
      <c r="E331" s="21"/>
      <c r="F331" s="10">
        <v>582370000</v>
      </c>
      <c r="G331" s="10"/>
      <c r="H331" s="10"/>
      <c r="I331" s="22"/>
      <c r="J331" s="10"/>
      <c r="K331" s="255"/>
      <c r="L331" s="38"/>
      <c r="M331" s="38"/>
      <c r="N331" s="10"/>
      <c r="O331" s="77"/>
      <c r="P331" s="77"/>
      <c r="Q331" s="78"/>
      <c r="R331" s="78"/>
      <c r="S331" s="259" t="s">
        <v>684</v>
      </c>
      <c r="T331" s="97"/>
      <c r="U331" s="16"/>
      <c r="V331" s="98"/>
      <c r="W331" s="99"/>
      <c r="X331" s="107">
        <v>582370000</v>
      </c>
      <c r="Y331" s="16"/>
      <c r="Z331" s="16"/>
      <c r="AA331" s="98"/>
      <c r="AB331" s="99"/>
      <c r="AC331" s="107">
        <v>1</v>
      </c>
      <c r="AD331" s="16"/>
      <c r="AE331" s="16"/>
    </row>
    <row r="332" spans="1:31">
      <c r="A332" s="33"/>
      <c r="B332" s="34"/>
      <c r="C332" s="34"/>
      <c r="D332" s="34"/>
      <c r="E332" s="54"/>
      <c r="F332" s="198"/>
      <c r="G332" s="150"/>
      <c r="H332" s="150"/>
      <c r="I332" s="151"/>
      <c r="J332" s="150"/>
      <c r="K332" s="529"/>
      <c r="L332" s="152"/>
      <c r="M332" s="152"/>
      <c r="N332" s="150"/>
      <c r="O332" s="153"/>
      <c r="P332" s="153"/>
      <c r="Q332" s="154"/>
      <c r="R332" s="154"/>
      <c r="S332" s="248"/>
      <c r="T332" s="155"/>
      <c r="U332" s="156"/>
      <c r="V332" s="157"/>
      <c r="W332" s="158"/>
      <c r="X332" s="159"/>
      <c r="Y332" s="11"/>
      <c r="Z332" s="156"/>
      <c r="AA332" s="157"/>
      <c r="AB332" s="158"/>
      <c r="AC332" s="159"/>
      <c r="AD332" s="11"/>
      <c r="AE332" s="11"/>
    </row>
    <row r="333" spans="1:31" s="182" customFormat="1">
      <c r="A333" s="32" t="s">
        <v>230</v>
      </c>
      <c r="B333" s="44"/>
      <c r="C333" s="52"/>
      <c r="D333" s="52"/>
      <c r="E333" s="53"/>
      <c r="F333" s="173"/>
      <c r="G333" s="174"/>
      <c r="H333" s="174"/>
      <c r="I333" s="175"/>
      <c r="J333" s="174"/>
      <c r="K333" s="534"/>
      <c r="L333" s="176"/>
      <c r="M333" s="176"/>
      <c r="N333" s="174"/>
      <c r="O333" s="177"/>
      <c r="P333" s="177"/>
      <c r="Q333" s="178"/>
      <c r="R333" s="178"/>
      <c r="S333" s="252"/>
      <c r="T333" s="155"/>
      <c r="U333" s="179"/>
      <c r="V333" s="157"/>
      <c r="W333" s="158"/>
      <c r="X333" s="180"/>
      <c r="Y333" s="181"/>
      <c r="Z333" s="179"/>
      <c r="AA333" s="157"/>
      <c r="AB333" s="158"/>
      <c r="AC333" s="180"/>
      <c r="AD333" s="181"/>
      <c r="AE333" s="181"/>
    </row>
    <row r="334" spans="1:31">
      <c r="A334" s="42" t="s">
        <v>231</v>
      </c>
      <c r="B334" s="20"/>
      <c r="C334" s="34"/>
      <c r="D334" s="34"/>
      <c r="E334" s="54"/>
      <c r="F334" s="201"/>
      <c r="G334" s="9"/>
      <c r="H334" s="9"/>
      <c r="I334" s="151"/>
      <c r="J334" s="9"/>
      <c r="K334" s="533"/>
      <c r="L334" s="37"/>
      <c r="M334" s="37"/>
      <c r="N334" s="9"/>
      <c r="O334" s="170"/>
      <c r="P334" s="170"/>
      <c r="Q334" s="171"/>
      <c r="R334" s="171"/>
      <c r="S334" s="251"/>
      <c r="T334" s="155"/>
      <c r="U334" s="172"/>
      <c r="V334" s="157"/>
      <c r="W334" s="158"/>
      <c r="X334" s="159"/>
      <c r="Y334" s="11"/>
      <c r="Z334" s="172"/>
      <c r="AA334" s="157"/>
      <c r="AB334" s="158"/>
      <c r="AC334" s="159"/>
      <c r="AD334" s="11"/>
      <c r="AE334" s="11"/>
    </row>
    <row r="335" spans="1:31" s="566" customFormat="1" ht="18.75" customHeight="1">
      <c r="A335" s="564"/>
      <c r="B335" s="567" t="s">
        <v>232</v>
      </c>
      <c r="C335" s="567"/>
      <c r="D335" s="567"/>
      <c r="E335" s="568"/>
      <c r="F335" s="652">
        <v>546400000</v>
      </c>
      <c r="G335" s="652">
        <v>546400000</v>
      </c>
      <c r="H335" s="79">
        <v>542165000</v>
      </c>
      <c r="I335" s="80">
        <f>H335/G335</f>
        <v>0.99224926793557833</v>
      </c>
      <c r="J335" s="569">
        <f>F335-H335</f>
        <v>4235000</v>
      </c>
      <c r="K335" s="514" t="s">
        <v>420</v>
      </c>
      <c r="L335" s="81"/>
      <c r="M335" s="81"/>
      <c r="N335" s="79"/>
      <c r="O335" s="82"/>
      <c r="P335" s="82"/>
      <c r="Q335" s="83"/>
      <c r="R335" s="83"/>
      <c r="S335" s="514"/>
      <c r="T335" s="565"/>
      <c r="U335" s="209"/>
      <c r="V335" s="98"/>
      <c r="W335" s="98"/>
      <c r="X335" s="101"/>
      <c r="Y335" s="653">
        <v>546400000</v>
      </c>
      <c r="Z335" s="209"/>
      <c r="AA335" s="98"/>
      <c r="AB335" s="98"/>
      <c r="AC335" s="101"/>
      <c r="AD335" s="653">
        <v>1</v>
      </c>
      <c r="AE335" s="209"/>
    </row>
    <row r="336" spans="1:31">
      <c r="A336" s="33"/>
      <c r="B336" s="34"/>
      <c r="C336" s="34"/>
      <c r="D336" s="34"/>
      <c r="E336" s="54"/>
      <c r="F336" s="198"/>
      <c r="G336" s="150"/>
      <c r="H336" s="150"/>
      <c r="I336" s="151"/>
      <c r="J336" s="150"/>
      <c r="K336" s="529"/>
      <c r="L336" s="152"/>
      <c r="M336" s="152"/>
      <c r="N336" s="150"/>
      <c r="O336" s="153"/>
      <c r="P336" s="153"/>
      <c r="Q336" s="154"/>
      <c r="R336" s="154"/>
      <c r="S336" s="248"/>
      <c r="T336" s="155"/>
      <c r="U336" s="156"/>
      <c r="V336" s="157"/>
      <c r="W336" s="158"/>
      <c r="X336" s="159"/>
      <c r="Y336" s="11"/>
      <c r="Z336" s="156"/>
      <c r="AA336" s="157"/>
      <c r="AB336" s="158"/>
      <c r="AC336" s="159"/>
      <c r="AD336" s="11"/>
      <c r="AE336" s="11"/>
    </row>
    <row r="337" spans="1:31" s="182" customFormat="1" ht="15.75" customHeight="1">
      <c r="A337" s="4" t="s">
        <v>667</v>
      </c>
      <c r="B337" s="52"/>
      <c r="C337" s="52"/>
      <c r="D337" s="52"/>
      <c r="E337" s="53"/>
      <c r="F337" s="173"/>
      <c r="G337" s="174"/>
      <c r="H337" s="174"/>
      <c r="I337" s="175"/>
      <c r="J337" s="174"/>
      <c r="K337" s="534"/>
      <c r="L337" s="176"/>
      <c r="M337" s="176"/>
      <c r="N337" s="174"/>
      <c r="O337" s="177"/>
      <c r="P337" s="177"/>
      <c r="Q337" s="178"/>
      <c r="R337" s="178"/>
      <c r="S337" s="252"/>
      <c r="T337" s="155"/>
      <c r="U337" s="179"/>
      <c r="V337" s="157"/>
      <c r="W337" s="158"/>
      <c r="X337" s="180"/>
      <c r="Y337" s="181"/>
      <c r="Z337" s="179"/>
      <c r="AA337" s="157"/>
      <c r="AB337" s="158"/>
      <c r="AC337" s="180"/>
      <c r="AD337" s="181"/>
      <c r="AE337" s="181"/>
    </row>
    <row r="338" spans="1:31">
      <c r="A338" s="33" t="s">
        <v>678</v>
      </c>
      <c r="B338" s="34"/>
      <c r="C338" s="34"/>
      <c r="D338" s="34"/>
      <c r="E338" s="54"/>
      <c r="F338" s="201"/>
      <c r="G338" s="9"/>
      <c r="H338" s="9"/>
      <c r="I338" s="151"/>
      <c r="J338" s="9"/>
      <c r="K338" s="533"/>
      <c r="L338" s="37"/>
      <c r="M338" s="37"/>
      <c r="N338" s="9"/>
      <c r="O338" s="170"/>
      <c r="P338" s="170"/>
      <c r="Q338" s="171"/>
      <c r="R338" s="171"/>
      <c r="S338" s="251"/>
      <c r="T338" s="155"/>
      <c r="U338" s="172"/>
      <c r="V338" s="157"/>
      <c r="W338" s="158"/>
      <c r="X338" s="159"/>
      <c r="Y338" s="11"/>
      <c r="Z338" s="172"/>
      <c r="AA338" s="157"/>
      <c r="AB338" s="158"/>
      <c r="AC338" s="159"/>
      <c r="AD338" s="11"/>
      <c r="AE338" s="11"/>
    </row>
    <row r="339" spans="1:31">
      <c r="A339" s="33"/>
      <c r="B339" s="34" t="s">
        <v>80</v>
      </c>
      <c r="C339" s="34"/>
      <c r="D339" s="34"/>
      <c r="E339" s="54"/>
      <c r="F339" s="201"/>
      <c r="G339" s="9"/>
      <c r="H339" s="9"/>
      <c r="I339" s="151"/>
      <c r="J339" s="9"/>
      <c r="K339" s="533"/>
      <c r="L339" s="37"/>
      <c r="M339" s="37"/>
      <c r="N339" s="9"/>
      <c r="O339" s="170"/>
      <c r="P339" s="170"/>
      <c r="Q339" s="171"/>
      <c r="R339" s="171"/>
      <c r="S339" s="251"/>
      <c r="T339" s="155"/>
      <c r="U339" s="172"/>
      <c r="V339" s="157"/>
      <c r="W339" s="158"/>
      <c r="X339" s="159"/>
      <c r="Y339" s="11"/>
      <c r="Z339" s="172"/>
      <c r="AA339" s="157"/>
      <c r="AB339" s="158"/>
      <c r="AC339" s="159"/>
      <c r="AD339" s="11"/>
      <c r="AE339" s="11"/>
    </row>
    <row r="340" spans="1:31" s="100" customFormat="1" ht="18.75" customHeight="1">
      <c r="A340" s="42"/>
      <c r="B340" s="467" t="s">
        <v>704</v>
      </c>
      <c r="C340" s="20"/>
      <c r="D340" s="20"/>
      <c r="E340" s="21"/>
      <c r="F340" s="10">
        <f>1402000000+1515432000</f>
        <v>2917432000</v>
      </c>
      <c r="G340" s="10"/>
      <c r="H340" s="10"/>
      <c r="I340" s="22"/>
      <c r="J340" s="10"/>
      <c r="K340" s="255"/>
      <c r="L340" s="38"/>
      <c r="M340" s="38"/>
      <c r="N340" s="10"/>
      <c r="O340" s="77"/>
      <c r="P340" s="77"/>
      <c r="Q340" s="78"/>
      <c r="R340" s="78"/>
      <c r="S340" s="259" t="s">
        <v>586</v>
      </c>
      <c r="T340" s="97"/>
      <c r="U340" s="16"/>
      <c r="V340" s="98"/>
      <c r="W340" s="99"/>
      <c r="X340" s="107"/>
      <c r="Y340" s="10">
        <f>1402000000+1515432000</f>
        <v>2917432000</v>
      </c>
      <c r="Z340" s="16"/>
      <c r="AA340" s="98"/>
      <c r="AB340" s="99"/>
      <c r="AC340" s="107"/>
      <c r="AD340" s="107">
        <v>1</v>
      </c>
      <c r="AE340" s="16"/>
    </row>
    <row r="341" spans="1:31">
      <c r="A341" s="33"/>
      <c r="B341" s="34"/>
      <c r="C341" s="34"/>
      <c r="D341" s="34"/>
      <c r="E341" s="54"/>
      <c r="F341" s="198"/>
      <c r="G341" s="150"/>
      <c r="H341" s="150"/>
      <c r="I341" s="151"/>
      <c r="J341" s="150"/>
      <c r="K341" s="529"/>
      <c r="L341" s="152"/>
      <c r="M341" s="152"/>
      <c r="N341" s="150"/>
      <c r="O341" s="153"/>
      <c r="P341" s="153"/>
      <c r="Q341" s="154"/>
      <c r="R341" s="154"/>
      <c r="S341" s="248"/>
      <c r="T341" s="155"/>
      <c r="U341" s="156"/>
      <c r="V341" s="157"/>
      <c r="W341" s="158"/>
      <c r="X341" s="159"/>
      <c r="Y341" s="11"/>
      <c r="Z341" s="156"/>
      <c r="AA341" s="157"/>
      <c r="AB341" s="158"/>
      <c r="AC341" s="159"/>
      <c r="AD341" s="11"/>
      <c r="AE341" s="11"/>
    </row>
    <row r="342" spans="1:31" s="182" customFormat="1">
      <c r="A342" s="4" t="s">
        <v>679</v>
      </c>
      <c r="B342" s="52"/>
      <c r="C342" s="52"/>
      <c r="D342" s="52"/>
      <c r="E342" s="53"/>
      <c r="F342" s="173"/>
      <c r="G342" s="174"/>
      <c r="H342" s="174"/>
      <c r="I342" s="175"/>
      <c r="J342" s="174"/>
      <c r="K342" s="534"/>
      <c r="L342" s="176"/>
      <c r="M342" s="176"/>
      <c r="N342" s="174"/>
      <c r="O342" s="177"/>
      <c r="P342" s="177"/>
      <c r="Q342" s="178"/>
      <c r="R342" s="178"/>
      <c r="S342" s="252"/>
      <c r="T342" s="155"/>
      <c r="U342" s="179"/>
      <c r="V342" s="157"/>
      <c r="W342" s="158"/>
      <c r="X342" s="180"/>
      <c r="Y342" s="181"/>
      <c r="Z342" s="179"/>
      <c r="AA342" s="157"/>
      <c r="AB342" s="158"/>
      <c r="AC342" s="180"/>
      <c r="AD342" s="181"/>
      <c r="AE342" s="181"/>
    </row>
    <row r="343" spans="1:31">
      <c r="A343" s="33" t="s">
        <v>227</v>
      </c>
      <c r="B343" s="34"/>
      <c r="C343" s="34"/>
      <c r="D343" s="34"/>
      <c r="E343" s="54"/>
      <c r="F343" s="201"/>
      <c r="G343" s="9"/>
      <c r="H343" s="9"/>
      <c r="I343" s="151"/>
      <c r="J343" s="9"/>
      <c r="K343" s="533"/>
      <c r="L343" s="37"/>
      <c r="M343" s="37"/>
      <c r="N343" s="9"/>
      <c r="O343" s="170"/>
      <c r="P343" s="170"/>
      <c r="Q343" s="171"/>
      <c r="R343" s="171"/>
      <c r="S343" s="251"/>
      <c r="T343" s="155"/>
      <c r="U343" s="172"/>
      <c r="V343" s="157"/>
      <c r="W343" s="158"/>
      <c r="X343" s="159"/>
      <c r="Y343" s="11"/>
      <c r="Z343" s="172"/>
      <c r="AA343" s="157"/>
      <c r="AB343" s="158"/>
      <c r="AC343" s="159"/>
      <c r="AD343" s="11"/>
      <c r="AE343" s="11"/>
    </row>
    <row r="344" spans="1:31" s="566" customFormat="1" ht="30">
      <c r="A344" s="564"/>
      <c r="B344" s="567" t="s">
        <v>228</v>
      </c>
      <c r="C344" s="567"/>
      <c r="D344" s="567"/>
      <c r="E344" s="568"/>
      <c r="F344" s="569">
        <f>363000000+25000000</f>
        <v>388000000</v>
      </c>
      <c r="G344" s="79">
        <v>387475000</v>
      </c>
      <c r="H344" s="79">
        <v>330330000</v>
      </c>
      <c r="I344" s="80">
        <f>H344/G344</f>
        <v>0.85251951738821863</v>
      </c>
      <c r="J344" s="569">
        <f>F344-H344</f>
        <v>57670000</v>
      </c>
      <c r="K344" s="514" t="s">
        <v>683</v>
      </c>
      <c r="L344" s="81"/>
      <c r="M344" s="81"/>
      <c r="N344" s="79"/>
      <c r="O344" s="82"/>
      <c r="P344" s="82"/>
      <c r="Q344" s="83">
        <v>100</v>
      </c>
      <c r="R344" s="83">
        <v>100</v>
      </c>
      <c r="S344" s="570"/>
      <c r="T344" s="565"/>
      <c r="U344" s="101"/>
      <c r="V344" s="98"/>
      <c r="W344" s="98"/>
      <c r="X344" s="141">
        <f>363000000+25000000</f>
        <v>388000000</v>
      </c>
      <c r="Y344" s="209"/>
      <c r="Z344" s="101"/>
      <c r="AA344" s="98"/>
      <c r="AB344" s="98"/>
      <c r="AC344" s="141">
        <v>1</v>
      </c>
      <c r="AD344" s="209"/>
      <c r="AE344" s="209"/>
    </row>
    <row r="345" spans="1:31">
      <c r="A345" s="33"/>
      <c r="B345" s="34"/>
      <c r="C345" s="34"/>
      <c r="D345" s="34"/>
      <c r="E345" s="54"/>
      <c r="F345" s="198"/>
      <c r="G345" s="150"/>
      <c r="H345" s="150"/>
      <c r="I345" s="151"/>
      <c r="J345" s="150"/>
      <c r="K345" s="529"/>
      <c r="L345" s="152"/>
      <c r="M345" s="152"/>
      <c r="N345" s="150"/>
      <c r="O345" s="153"/>
      <c r="P345" s="153"/>
      <c r="Q345" s="154"/>
      <c r="R345" s="154"/>
      <c r="S345" s="248"/>
      <c r="T345" s="155"/>
      <c r="U345" s="156"/>
      <c r="V345" s="157"/>
      <c r="W345" s="158"/>
      <c r="X345" s="159"/>
      <c r="Y345" s="11"/>
      <c r="Z345" s="156"/>
      <c r="AA345" s="157"/>
      <c r="AB345" s="158"/>
      <c r="AC345" s="159"/>
      <c r="AD345" s="11"/>
      <c r="AE345" s="11"/>
    </row>
    <row r="346" spans="1:31" s="182" customFormat="1">
      <c r="A346" s="4" t="s">
        <v>19</v>
      </c>
      <c r="B346" s="52"/>
      <c r="C346" s="52"/>
      <c r="D346" s="52"/>
      <c r="E346" s="53"/>
      <c r="F346" s="173"/>
      <c r="G346" s="174"/>
      <c r="H346" s="174"/>
      <c r="I346" s="175"/>
      <c r="J346" s="174"/>
      <c r="K346" s="534"/>
      <c r="L346" s="176"/>
      <c r="M346" s="176"/>
      <c r="N346" s="174"/>
      <c r="O346" s="177"/>
      <c r="P346" s="177"/>
      <c r="Q346" s="178"/>
      <c r="R346" s="178"/>
      <c r="S346" s="252"/>
      <c r="T346" s="155"/>
      <c r="U346" s="179"/>
      <c r="V346" s="157"/>
      <c r="W346" s="158"/>
      <c r="X346" s="180"/>
      <c r="Y346" s="181"/>
      <c r="Z346" s="179"/>
      <c r="AA346" s="157"/>
      <c r="AB346" s="158"/>
      <c r="AC346" s="180"/>
      <c r="AD346" s="181"/>
      <c r="AE346" s="181"/>
    </row>
    <row r="347" spans="1:31">
      <c r="A347" s="33" t="s">
        <v>655</v>
      </c>
      <c r="B347" s="34"/>
      <c r="C347" s="34"/>
      <c r="D347" s="34"/>
      <c r="E347" s="54"/>
      <c r="F347" s="201"/>
      <c r="G347" s="9"/>
      <c r="H347" s="9"/>
      <c r="I347" s="151"/>
      <c r="J347" s="9"/>
      <c r="K347" s="533"/>
      <c r="L347" s="37"/>
      <c r="M347" s="37"/>
      <c r="N347" s="9"/>
      <c r="O347" s="170"/>
      <c r="P347" s="170"/>
      <c r="Q347" s="171"/>
      <c r="R347" s="171"/>
      <c r="S347" s="251"/>
      <c r="T347" s="155"/>
      <c r="U347" s="172"/>
      <c r="V347" s="157"/>
      <c r="W347" s="158"/>
      <c r="X347" s="159"/>
      <c r="Y347" s="11"/>
      <c r="Z347" s="172"/>
      <c r="AA347" s="157"/>
      <c r="AB347" s="158"/>
      <c r="AC347" s="159"/>
      <c r="AD347" s="11"/>
      <c r="AE347" s="11"/>
    </row>
    <row r="348" spans="1:31" s="100" customFormat="1" ht="35.25" customHeight="1">
      <c r="A348" s="42"/>
      <c r="B348" s="1042" t="s">
        <v>656</v>
      </c>
      <c r="C348" s="1042"/>
      <c r="D348" s="1042"/>
      <c r="E348" s="1043"/>
      <c r="F348" s="10">
        <v>350000000</v>
      </c>
      <c r="G348" s="10"/>
      <c r="H348" s="10"/>
      <c r="I348" s="22"/>
      <c r="J348" s="10"/>
      <c r="K348" s="255"/>
      <c r="L348" s="38"/>
      <c r="M348" s="38"/>
      <c r="N348" s="10"/>
      <c r="O348" s="77"/>
      <c r="P348" s="77"/>
      <c r="Q348" s="78"/>
      <c r="R348" s="78"/>
      <c r="S348" s="259" t="s">
        <v>586</v>
      </c>
      <c r="T348" s="97"/>
      <c r="U348" s="107">
        <v>350000000</v>
      </c>
      <c r="V348" s="98"/>
      <c r="W348" s="99"/>
      <c r="X348" s="23"/>
      <c r="Y348" s="16"/>
      <c r="Z348" s="107">
        <v>1</v>
      </c>
      <c r="AA348" s="98"/>
      <c r="AB348" s="99"/>
      <c r="AC348" s="23"/>
      <c r="AD348" s="16"/>
      <c r="AE348" s="16"/>
    </row>
    <row r="349" spans="1:31">
      <c r="A349" s="33"/>
      <c r="B349" s="34"/>
      <c r="C349" s="34"/>
      <c r="D349" s="34"/>
      <c r="E349" s="54"/>
      <c r="F349" s="201"/>
      <c r="G349" s="9"/>
      <c r="H349" s="9"/>
      <c r="I349" s="151"/>
      <c r="J349" s="9"/>
      <c r="K349" s="533"/>
      <c r="L349" s="37"/>
      <c r="M349" s="37"/>
      <c r="N349" s="9"/>
      <c r="O349" s="170"/>
      <c r="P349" s="170"/>
      <c r="Q349" s="171"/>
      <c r="R349" s="171"/>
      <c r="S349" s="251"/>
      <c r="T349" s="155"/>
      <c r="U349" s="159"/>
      <c r="V349" s="157"/>
      <c r="W349" s="158"/>
      <c r="X349" s="159"/>
      <c r="Y349" s="11"/>
      <c r="Z349" s="159"/>
      <c r="AA349" s="157"/>
      <c r="AB349" s="158"/>
      <c r="AC349" s="159"/>
      <c r="AD349" s="11"/>
      <c r="AE349" s="11"/>
    </row>
    <row r="350" spans="1:31">
      <c r="A350" s="33" t="s">
        <v>81</v>
      </c>
      <c r="B350" s="34"/>
      <c r="C350" s="34"/>
      <c r="D350" s="34"/>
      <c r="E350" s="54"/>
      <c r="F350" s="201"/>
      <c r="G350" s="9"/>
      <c r="H350" s="9"/>
      <c r="I350" s="151"/>
      <c r="J350" s="9"/>
      <c r="K350" s="533"/>
      <c r="L350" s="37"/>
      <c r="M350" s="37"/>
      <c r="N350" s="9"/>
      <c r="O350" s="170"/>
      <c r="P350" s="170"/>
      <c r="Q350" s="171"/>
      <c r="R350" s="171"/>
      <c r="S350" s="251"/>
      <c r="T350" s="155"/>
      <c r="U350" s="159"/>
      <c r="V350" s="157"/>
      <c r="W350" s="158"/>
      <c r="X350" s="159"/>
      <c r="Y350" s="11"/>
      <c r="Z350" s="159"/>
      <c r="AA350" s="157"/>
      <c r="AB350" s="158"/>
      <c r="AC350" s="159"/>
      <c r="AD350" s="11"/>
      <c r="AE350" s="11"/>
    </row>
    <row r="351" spans="1:31" s="619" customFormat="1">
      <c r="A351" s="608"/>
      <c r="B351" s="628" t="s">
        <v>681</v>
      </c>
      <c r="C351" s="628"/>
      <c r="D351" s="628"/>
      <c r="E351" s="629"/>
      <c r="F351" s="621">
        <v>2484000000</v>
      </c>
      <c r="G351" s="621"/>
      <c r="H351" s="621"/>
      <c r="I351" s="610"/>
      <c r="J351" s="621"/>
      <c r="K351" s="622"/>
      <c r="L351" s="623"/>
      <c r="M351" s="623"/>
      <c r="N351" s="621"/>
      <c r="O351" s="624"/>
      <c r="P351" s="624"/>
      <c r="Q351" s="625"/>
      <c r="R351" s="625"/>
      <c r="S351" s="647" t="s">
        <v>497</v>
      </c>
      <c r="T351" s="616"/>
      <c r="U351" s="157"/>
      <c r="V351" s="157"/>
      <c r="W351" s="157"/>
      <c r="X351" s="197">
        <v>2550000000</v>
      </c>
      <c r="Y351" s="618"/>
      <c r="Z351" s="157"/>
      <c r="AA351" s="157"/>
      <c r="AB351" s="157"/>
      <c r="AC351" s="197">
        <v>1</v>
      </c>
      <c r="AD351" s="618"/>
      <c r="AE351" s="618"/>
    </row>
    <row r="352" spans="1:31" s="566" customFormat="1">
      <c r="A352" s="564"/>
      <c r="B352" s="567" t="s">
        <v>380</v>
      </c>
      <c r="C352" s="567"/>
      <c r="D352" s="567"/>
      <c r="E352" s="568"/>
      <c r="F352" s="569">
        <v>390000000</v>
      </c>
      <c r="G352" s="79"/>
      <c r="H352" s="79"/>
      <c r="I352" s="80"/>
      <c r="J352" s="79"/>
      <c r="K352" s="514"/>
      <c r="L352" s="81"/>
      <c r="M352" s="81"/>
      <c r="N352" s="79"/>
      <c r="O352" s="82"/>
      <c r="P352" s="82"/>
      <c r="Q352" s="83"/>
      <c r="R352" s="83"/>
      <c r="S352" s="571" t="s">
        <v>497</v>
      </c>
      <c r="T352" s="565"/>
      <c r="U352" s="98"/>
      <c r="V352" s="98"/>
      <c r="W352" s="98"/>
      <c r="X352" s="141">
        <v>390000000</v>
      </c>
      <c r="Y352" s="209"/>
      <c r="Z352" s="98"/>
      <c r="AA352" s="98"/>
      <c r="AB352" s="98"/>
      <c r="AC352" s="141">
        <v>1</v>
      </c>
      <c r="AD352" s="209"/>
      <c r="AE352" s="209"/>
    </row>
    <row r="353" spans="1:31">
      <c r="A353" s="33"/>
      <c r="B353" s="34"/>
      <c r="C353" s="34"/>
      <c r="D353" s="34"/>
      <c r="E353" s="54"/>
      <c r="F353" s="201"/>
      <c r="G353" s="9"/>
      <c r="H353" s="9"/>
      <c r="I353" s="151"/>
      <c r="J353" s="9"/>
      <c r="K353" s="533"/>
      <c r="L353" s="37"/>
      <c r="M353" s="37"/>
      <c r="N353" s="9"/>
      <c r="O353" s="170"/>
      <c r="P353" s="170"/>
      <c r="Q353" s="171"/>
      <c r="R353" s="171"/>
      <c r="S353" s="251"/>
      <c r="T353" s="155"/>
      <c r="U353" s="159"/>
      <c r="V353" s="157"/>
      <c r="W353" s="158"/>
      <c r="X353" s="159"/>
      <c r="Y353" s="11"/>
      <c r="Z353" s="159"/>
      <c r="AA353" s="157"/>
      <c r="AB353" s="158"/>
      <c r="AC353" s="159"/>
      <c r="AD353" s="11"/>
      <c r="AE353" s="11"/>
    </row>
    <row r="354" spans="1:31">
      <c r="A354" s="33" t="s">
        <v>233</v>
      </c>
      <c r="B354" s="34"/>
      <c r="C354" s="34"/>
      <c r="D354" s="34"/>
      <c r="E354" s="54"/>
      <c r="F354" s="201"/>
      <c r="G354" s="9"/>
      <c r="H354" s="9"/>
      <c r="I354" s="151"/>
      <c r="J354" s="9"/>
      <c r="K354" s="533"/>
      <c r="L354" s="37"/>
      <c r="M354" s="37"/>
      <c r="N354" s="9"/>
      <c r="O354" s="170"/>
      <c r="P354" s="170"/>
      <c r="Q354" s="171"/>
      <c r="R354" s="171"/>
      <c r="S354" s="251"/>
      <c r="T354" s="155"/>
      <c r="U354" s="159"/>
      <c r="V354" s="157"/>
      <c r="W354" s="158"/>
      <c r="X354" s="159"/>
      <c r="Y354" s="11"/>
      <c r="Z354" s="159"/>
      <c r="AA354" s="157"/>
      <c r="AB354" s="158"/>
      <c r="AC354" s="159"/>
      <c r="AD354" s="11"/>
      <c r="AE354" s="11"/>
    </row>
    <row r="355" spans="1:31">
      <c r="A355" s="33"/>
      <c r="B355" s="34" t="s">
        <v>234</v>
      </c>
      <c r="C355" s="34"/>
      <c r="D355" s="34"/>
      <c r="E355" s="54"/>
      <c r="F355" s="201"/>
      <c r="G355" s="9"/>
      <c r="H355" s="9"/>
      <c r="I355" s="151"/>
      <c r="J355" s="9"/>
      <c r="K355" s="533"/>
      <c r="L355" s="37"/>
      <c r="M355" s="37"/>
      <c r="N355" s="9"/>
      <c r="O355" s="170"/>
      <c r="P355" s="170"/>
      <c r="Q355" s="171"/>
      <c r="R355" s="171"/>
      <c r="S355" s="251"/>
      <c r="T355" s="155"/>
      <c r="U355" s="159"/>
      <c r="V355" s="157"/>
      <c r="W355" s="158"/>
      <c r="X355" s="159"/>
      <c r="Y355" s="11"/>
      <c r="Z355" s="159"/>
      <c r="AA355" s="157"/>
      <c r="AB355" s="158"/>
      <c r="AC355" s="159"/>
      <c r="AD355" s="11"/>
      <c r="AE355" s="11"/>
    </row>
    <row r="356" spans="1:31" s="619" customFormat="1">
      <c r="A356" s="608"/>
      <c r="B356" s="628" t="s">
        <v>235</v>
      </c>
      <c r="C356" s="628"/>
      <c r="D356" s="628"/>
      <c r="E356" s="629"/>
      <c r="F356" s="621">
        <f>5500000+72600000+72600000+960000+39600000+105600000+300000+4000000+6000000+600000+11250000+120000000+2550000+1500000+15000000+60000000+1260000+1500000+15000000+60000000+1260000+1500000+15000000+40000000+600000+6000000+9000000</f>
        <v>669180000</v>
      </c>
      <c r="G356" s="621"/>
      <c r="H356" s="621"/>
      <c r="I356" s="610"/>
      <c r="J356" s="621"/>
      <c r="K356" s="622"/>
      <c r="L356" s="623"/>
      <c r="M356" s="623"/>
      <c r="N356" s="621"/>
      <c r="O356" s="624"/>
      <c r="P356" s="624"/>
      <c r="Q356" s="625"/>
      <c r="R356" s="625"/>
      <c r="S356" s="650" t="s">
        <v>586</v>
      </c>
      <c r="T356" s="616"/>
      <c r="U356" s="157"/>
      <c r="V356" s="157"/>
      <c r="W356" s="157"/>
      <c r="X356" s="157"/>
      <c r="Y356" s="197">
        <f>5500000+72600000+72600000+960000+39600000+105600000+300000+4000000+6000000+600000+11250000+120000000+2550000+1500000+15000000+60000000+1260000+1500000+15000000+60000000+1260000+1500000+15000000+40000000+600000+6000000+9000000</f>
        <v>669180000</v>
      </c>
      <c r="Z356" s="157"/>
      <c r="AA356" s="157"/>
      <c r="AB356" s="157"/>
      <c r="AC356" s="157"/>
      <c r="AD356" s="197">
        <v>1</v>
      </c>
      <c r="AE356" s="618"/>
    </row>
    <row r="357" spans="1:31">
      <c r="A357" s="33"/>
      <c r="B357" s="34"/>
      <c r="C357" s="34"/>
      <c r="D357" s="34"/>
      <c r="E357" s="54"/>
      <c r="F357" s="201"/>
      <c r="G357" s="9"/>
      <c r="H357" s="9"/>
      <c r="I357" s="151"/>
      <c r="J357" s="9"/>
      <c r="K357" s="533"/>
      <c r="L357" s="37"/>
      <c r="M357" s="37"/>
      <c r="N357" s="9"/>
      <c r="O357" s="170"/>
      <c r="P357" s="170"/>
      <c r="Q357" s="171"/>
      <c r="R357" s="171"/>
      <c r="S357" s="251"/>
      <c r="T357" s="155"/>
      <c r="U357" s="159"/>
      <c r="V357" s="157"/>
      <c r="W357" s="158"/>
      <c r="X357" s="159"/>
      <c r="Y357" s="11"/>
      <c r="Z357" s="159"/>
      <c r="AA357" s="157"/>
      <c r="AB357" s="158"/>
      <c r="AC357" s="159"/>
      <c r="AD357" s="11"/>
      <c r="AE357" s="11"/>
    </row>
    <row r="358" spans="1:31" s="182" customFormat="1">
      <c r="A358" s="58" t="s">
        <v>59</v>
      </c>
      <c r="B358" s="52"/>
      <c r="C358" s="52"/>
      <c r="D358" s="52"/>
      <c r="E358" s="53"/>
      <c r="F358" s="173"/>
      <c r="G358" s="174"/>
      <c r="H358" s="174"/>
      <c r="I358" s="175"/>
      <c r="J358" s="174"/>
      <c r="K358" s="534"/>
      <c r="L358" s="176"/>
      <c r="M358" s="176"/>
      <c r="N358" s="174"/>
      <c r="O358" s="177"/>
      <c r="P358" s="177"/>
      <c r="Q358" s="178"/>
      <c r="R358" s="178"/>
      <c r="S358" s="252"/>
      <c r="T358" s="155"/>
      <c r="U358" s="179"/>
      <c r="V358" s="157"/>
      <c r="W358" s="158"/>
      <c r="X358" s="180"/>
      <c r="Y358" s="181"/>
      <c r="Z358" s="179"/>
      <c r="AA358" s="157"/>
      <c r="AB358" s="158"/>
      <c r="AC358" s="180"/>
      <c r="AD358" s="181"/>
      <c r="AE358" s="181"/>
    </row>
    <row r="359" spans="1:31">
      <c r="A359" s="33" t="s">
        <v>246</v>
      </c>
      <c r="B359" s="34"/>
      <c r="C359" s="34"/>
      <c r="D359" s="34"/>
      <c r="E359" s="54"/>
      <c r="F359" s="201"/>
      <c r="G359" s="9"/>
      <c r="H359" s="9"/>
      <c r="I359" s="151"/>
      <c r="J359" s="9"/>
      <c r="K359" s="533"/>
      <c r="L359" s="37"/>
      <c r="M359" s="37"/>
      <c r="N359" s="9"/>
      <c r="O359" s="170"/>
      <c r="P359" s="170"/>
      <c r="Q359" s="171"/>
      <c r="R359" s="171"/>
      <c r="S359" s="251"/>
      <c r="T359" s="155"/>
      <c r="U359" s="172"/>
      <c r="V359" s="157"/>
      <c r="W359" s="158"/>
      <c r="X359" s="159"/>
      <c r="Y359" s="11"/>
      <c r="Z359" s="172"/>
      <c r="AA359" s="157"/>
      <c r="AB359" s="158"/>
      <c r="AC359" s="159"/>
      <c r="AD359" s="11"/>
      <c r="AE359" s="11"/>
    </row>
    <row r="360" spans="1:31" s="566" customFormat="1" ht="31.5" customHeight="1">
      <c r="A360" s="564"/>
      <c r="B360" s="1141" t="s">
        <v>247</v>
      </c>
      <c r="C360" s="1141"/>
      <c r="D360" s="1141"/>
      <c r="E360" s="1142"/>
      <c r="F360" s="79">
        <v>170000000</v>
      </c>
      <c r="G360" s="79">
        <v>169994000</v>
      </c>
      <c r="H360" s="79">
        <v>136004000</v>
      </c>
      <c r="I360" s="80">
        <f>H360/G360</f>
        <v>0.80005176653293641</v>
      </c>
      <c r="J360" s="569">
        <f>F360-H360</f>
        <v>33996000</v>
      </c>
      <c r="K360" s="514" t="s">
        <v>634</v>
      </c>
      <c r="L360" s="81"/>
      <c r="M360" s="81"/>
      <c r="N360" s="79"/>
      <c r="O360" s="82"/>
      <c r="P360" s="82"/>
      <c r="Q360" s="83"/>
      <c r="R360" s="83"/>
      <c r="S360" s="570"/>
      <c r="T360" s="565"/>
      <c r="U360" s="101"/>
      <c r="V360" s="101">
        <v>170000000</v>
      </c>
      <c r="W360" s="98"/>
      <c r="X360" s="141"/>
      <c r="Y360" s="209"/>
      <c r="Z360" s="101"/>
      <c r="AA360" s="101">
        <v>1</v>
      </c>
      <c r="AB360" s="98"/>
      <c r="AC360" s="141"/>
      <c r="AD360" s="209"/>
      <c r="AE360" s="209"/>
    </row>
    <row r="361" spans="1:31">
      <c r="A361" s="59"/>
      <c r="B361" s="60"/>
      <c r="C361" s="60"/>
      <c r="D361" s="60"/>
      <c r="E361" s="61"/>
      <c r="F361" s="212"/>
      <c r="G361" s="213"/>
      <c r="H361" s="213"/>
      <c r="I361" s="214"/>
      <c r="J361" s="213"/>
      <c r="K361" s="536"/>
      <c r="L361" s="215"/>
      <c r="M361" s="215"/>
      <c r="N361" s="213"/>
      <c r="O361" s="216"/>
      <c r="P361" s="216"/>
      <c r="Q361" s="217"/>
      <c r="R361" s="217"/>
      <c r="S361" s="256"/>
      <c r="T361" s="155"/>
      <c r="U361" s="159"/>
      <c r="V361" s="157"/>
      <c r="W361" s="158"/>
      <c r="X361" s="159"/>
      <c r="Y361" s="11"/>
      <c r="Z361" s="159"/>
      <c r="AA361" s="157"/>
      <c r="AB361" s="158"/>
      <c r="AC361" s="159"/>
      <c r="AD361" s="11"/>
      <c r="AE361" s="11"/>
    </row>
    <row r="362" spans="1:31">
      <c r="A362" s="62"/>
      <c r="B362" s="63"/>
      <c r="C362" s="63"/>
      <c r="D362" s="63"/>
      <c r="E362" s="64"/>
      <c r="F362" s="218">
        <f>SUM(F7:F361)</f>
        <v>221277672150</v>
      </c>
      <c r="G362" s="219"/>
      <c r="H362" s="219"/>
      <c r="I362" s="220"/>
      <c r="J362" s="219"/>
      <c r="K362" s="537"/>
      <c r="L362" s="221"/>
      <c r="M362" s="221"/>
      <c r="N362" s="219"/>
      <c r="O362" s="222"/>
      <c r="P362" s="222"/>
      <c r="Q362" s="223"/>
      <c r="R362" s="223"/>
      <c r="S362" s="257"/>
      <c r="T362" s="224">
        <f t="shared" ref="T362:AD362" si="4">SUM(T7:T361)</f>
        <v>14</v>
      </c>
      <c r="U362" s="224">
        <f t="shared" si="4"/>
        <v>200700063450</v>
      </c>
      <c r="V362" s="225">
        <f t="shared" si="4"/>
        <v>3059985000</v>
      </c>
      <c r="W362" s="226">
        <f t="shared" si="4"/>
        <v>2390752800</v>
      </c>
      <c r="X362" s="224">
        <f t="shared" si="4"/>
        <v>7857250000</v>
      </c>
      <c r="Y362" s="224">
        <f t="shared" si="4"/>
        <v>6661121900</v>
      </c>
      <c r="Z362" s="224">
        <f t="shared" si="4"/>
        <v>107</v>
      </c>
      <c r="AA362" s="225">
        <f t="shared" si="4"/>
        <v>21</v>
      </c>
      <c r="AB362" s="226">
        <f t="shared" si="4"/>
        <v>17</v>
      </c>
      <c r="AC362" s="224">
        <f t="shared" si="4"/>
        <v>7</v>
      </c>
      <c r="AD362" s="224">
        <f t="shared" si="4"/>
        <v>4</v>
      </c>
    </row>
    <row r="364" spans="1:31">
      <c r="F364" s="227">
        <f>F362-'Paket Lelang sudah'!F302-'Paket Lelang belum'!F84</f>
        <v>0</v>
      </c>
      <c r="G364" s="227"/>
      <c r="H364" s="227"/>
      <c r="I364" s="228"/>
      <c r="J364" s="227"/>
      <c r="K364" s="538"/>
      <c r="L364" s="229"/>
      <c r="M364" s="229"/>
      <c r="N364" s="227"/>
      <c r="O364" s="230"/>
      <c r="P364" s="230"/>
      <c r="Q364" s="231"/>
      <c r="R364" s="231"/>
      <c r="S364" s="258"/>
      <c r="AD364" s="232">
        <f>SUM(Z362:AD362)</f>
        <v>156</v>
      </c>
    </row>
  </sheetData>
  <mergeCells count="140">
    <mergeCell ref="A2:S2"/>
    <mergeCell ref="Z3:AD3"/>
    <mergeCell ref="A4:E5"/>
    <mergeCell ref="G4:G5"/>
    <mergeCell ref="H4:H5"/>
    <mergeCell ref="I4:I5"/>
    <mergeCell ref="J4:J5"/>
    <mergeCell ref="K4:P4"/>
    <mergeCell ref="Q4:R4"/>
    <mergeCell ref="S4:S5"/>
    <mergeCell ref="B18:E18"/>
    <mergeCell ref="B20:E20"/>
    <mergeCell ref="B23:E23"/>
    <mergeCell ref="B24:E24"/>
    <mergeCell ref="B25:E25"/>
    <mergeCell ref="B27:E27"/>
    <mergeCell ref="B8:E8"/>
    <mergeCell ref="B9:E9"/>
    <mergeCell ref="B10:E10"/>
    <mergeCell ref="B11:E11"/>
    <mergeCell ref="B12:E12"/>
    <mergeCell ref="B17:E17"/>
    <mergeCell ref="A50:E50"/>
    <mergeCell ref="B64:E64"/>
    <mergeCell ref="B66:E66"/>
    <mergeCell ref="B67:E67"/>
    <mergeCell ref="B75:E75"/>
    <mergeCell ref="B76:E76"/>
    <mergeCell ref="B41:E41"/>
    <mergeCell ref="B44:E44"/>
    <mergeCell ref="B45:E45"/>
    <mergeCell ref="B47:E47"/>
    <mergeCell ref="B48:E48"/>
    <mergeCell ref="B49:E49"/>
    <mergeCell ref="B88:E88"/>
    <mergeCell ref="B90:E90"/>
    <mergeCell ref="B91:E91"/>
    <mergeCell ref="B93:E93"/>
    <mergeCell ref="B94:E94"/>
    <mergeCell ref="B96:E96"/>
    <mergeCell ref="B78:E78"/>
    <mergeCell ref="B79:E79"/>
    <mergeCell ref="B81:E81"/>
    <mergeCell ref="B83:E83"/>
    <mergeCell ref="B84:E84"/>
    <mergeCell ref="B87:E87"/>
    <mergeCell ref="B104:E104"/>
    <mergeCell ref="B105:E105"/>
    <mergeCell ref="B111:E111"/>
    <mergeCell ref="B112:E112"/>
    <mergeCell ref="B113:E113"/>
    <mergeCell ref="B117:E117"/>
    <mergeCell ref="B97:E97"/>
    <mergeCell ref="B99:E99"/>
    <mergeCell ref="B100:E100"/>
    <mergeCell ref="A101:E101"/>
    <mergeCell ref="B102:E102"/>
    <mergeCell ref="B103:E103"/>
    <mergeCell ref="B128:E128"/>
    <mergeCell ref="B130:E130"/>
    <mergeCell ref="B132:E132"/>
    <mergeCell ref="B134:E134"/>
    <mergeCell ref="B136:E136"/>
    <mergeCell ref="B138:E138"/>
    <mergeCell ref="B118:E118"/>
    <mergeCell ref="B121:E121"/>
    <mergeCell ref="B122:E122"/>
    <mergeCell ref="B124:E124"/>
    <mergeCell ref="B125:E125"/>
    <mergeCell ref="B126:E126"/>
    <mergeCell ref="B151:E151"/>
    <mergeCell ref="B153:E153"/>
    <mergeCell ref="B155:E155"/>
    <mergeCell ref="B157:E157"/>
    <mergeCell ref="B159:E159"/>
    <mergeCell ref="B161:E161"/>
    <mergeCell ref="B140:E140"/>
    <mergeCell ref="B142:E142"/>
    <mergeCell ref="B144:E144"/>
    <mergeCell ref="B146:E146"/>
    <mergeCell ref="B147:E147"/>
    <mergeCell ref="B148:E148"/>
    <mergeCell ref="B172:E172"/>
    <mergeCell ref="B173:E173"/>
    <mergeCell ref="B174:E174"/>
    <mergeCell ref="B176:E176"/>
    <mergeCell ref="B178:E178"/>
    <mergeCell ref="B180:E180"/>
    <mergeCell ref="B163:E163"/>
    <mergeCell ref="B165:E165"/>
    <mergeCell ref="B167:E167"/>
    <mergeCell ref="B169:E169"/>
    <mergeCell ref="B170:E170"/>
    <mergeCell ref="B171:E171"/>
    <mergeCell ref="A188:E188"/>
    <mergeCell ref="B189:E189"/>
    <mergeCell ref="B190:E190"/>
    <mergeCell ref="B191:E191"/>
    <mergeCell ref="A192:E192"/>
    <mergeCell ref="B193:E193"/>
    <mergeCell ref="B181:E181"/>
    <mergeCell ref="B182:E182"/>
    <mergeCell ref="B184:E184"/>
    <mergeCell ref="B185:E185"/>
    <mergeCell ref="B186:E186"/>
    <mergeCell ref="B187:E187"/>
    <mergeCell ref="B203:E203"/>
    <mergeCell ref="B206:E206"/>
    <mergeCell ref="B208:E208"/>
    <mergeCell ref="B210:E210"/>
    <mergeCell ref="B211:E211"/>
    <mergeCell ref="B214:E214"/>
    <mergeCell ref="B194:E194"/>
    <mergeCell ref="A195:E195"/>
    <mergeCell ref="B196:E196"/>
    <mergeCell ref="B197:E197"/>
    <mergeCell ref="B200:E200"/>
    <mergeCell ref="B202:E202"/>
    <mergeCell ref="B227:E227"/>
    <mergeCell ref="B229:E229"/>
    <mergeCell ref="B230:E230"/>
    <mergeCell ref="B266:E266"/>
    <mergeCell ref="B270:E270"/>
    <mergeCell ref="B312:E312"/>
    <mergeCell ref="B215:E215"/>
    <mergeCell ref="B218:E218"/>
    <mergeCell ref="B219:E219"/>
    <mergeCell ref="B222:E222"/>
    <mergeCell ref="B223:E223"/>
    <mergeCell ref="B226:E226"/>
    <mergeCell ref="B319:E319"/>
    <mergeCell ref="B320:E320"/>
    <mergeCell ref="B348:E348"/>
    <mergeCell ref="B360:E360"/>
    <mergeCell ref="B313:E313"/>
    <mergeCell ref="B314:E314"/>
    <mergeCell ref="B315:E315"/>
    <mergeCell ref="B316:E316"/>
    <mergeCell ref="B317:E317"/>
    <mergeCell ref="B318:E318"/>
  </mergeCells>
  <printOptions horizontalCentered="1"/>
  <pageMargins left="0.55118110236220497" right="0.43307086614173201" top="0.43307086614173201" bottom="0.62992125984252001" header="0.31496062992126" footer="0.31496062992126"/>
  <pageSetup paperSize="10000" scale="70" orientation="landscape" horizontalDpi="4294967292" verticalDpi="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2:AO304"/>
  <sheetViews>
    <sheetView topLeftCell="A243" zoomScale="85" zoomScaleNormal="85" zoomScaleSheetLayoutView="80" workbookViewId="0">
      <selection activeCell="J275" sqref="J275"/>
    </sheetView>
  </sheetViews>
  <sheetFormatPr defaultRowHeight="15"/>
  <cols>
    <col min="1" max="1" width="5.140625" style="31" customWidth="1"/>
    <col min="2" max="2" width="3.5703125" style="31" customWidth="1"/>
    <col min="3" max="4" width="9.140625" style="31"/>
    <col min="5" max="5" width="41.7109375" style="31" customWidth="1"/>
    <col min="6" max="6" width="18.28515625" style="87" customWidth="1"/>
    <col min="7" max="8" width="18.5703125" style="87" customWidth="1"/>
    <col min="9" max="9" width="9.42578125" style="88" customWidth="1"/>
    <col min="10" max="10" width="18.5703125" style="87" customWidth="1"/>
    <col min="11" max="11" width="19.5703125" style="511" customWidth="1"/>
    <col min="12" max="13" width="18.5703125" style="89" customWidth="1"/>
    <col min="14" max="14" width="9" style="87" customWidth="1"/>
    <col min="15" max="16" width="9" style="90" customWidth="1"/>
    <col min="17" max="18" width="9.140625" style="91" customWidth="1"/>
    <col min="19" max="19" width="21" style="234" customWidth="1"/>
    <col min="20" max="20" width="16.42578125" style="31" customWidth="1"/>
    <col min="21" max="21" width="17.28515625" style="560" customWidth="1"/>
    <col min="22" max="22" width="15.42578125" style="85" customWidth="1"/>
    <col min="23" max="23" width="15.42578125" style="86" customWidth="1"/>
    <col min="24" max="24" width="16" style="560" customWidth="1"/>
    <col min="25" max="25" width="14.28515625" style="31" bestFit="1" customWidth="1"/>
    <col min="26" max="26" width="11.140625" style="560" customWidth="1"/>
    <col min="27" max="27" width="11.140625" style="85" customWidth="1"/>
    <col min="28" max="28" width="11.140625" style="86" customWidth="1"/>
    <col min="29" max="29" width="11.140625" style="560" customWidth="1"/>
    <col min="30" max="30" width="11.140625" style="31" customWidth="1"/>
    <col min="31" max="16384" width="9.140625" style="31"/>
  </cols>
  <sheetData>
    <row r="2" spans="1:31">
      <c r="A2" s="1070" t="s">
        <v>774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3" spans="1:31">
      <c r="Z3" s="1068" t="s">
        <v>680</v>
      </c>
      <c r="AA3" s="1068"/>
      <c r="AB3" s="1068"/>
      <c r="AC3" s="1068"/>
      <c r="AD3" s="1068"/>
    </row>
    <row r="4" spans="1:31" ht="19.5" customHeight="1">
      <c r="A4" s="1033" t="s">
        <v>82</v>
      </c>
      <c r="B4" s="1033"/>
      <c r="C4" s="1033"/>
      <c r="D4" s="1033"/>
      <c r="E4" s="1033"/>
      <c r="F4" s="24" t="s">
        <v>405</v>
      </c>
      <c r="G4" s="1027" t="s">
        <v>410</v>
      </c>
      <c r="H4" s="1027" t="s">
        <v>411</v>
      </c>
      <c r="I4" s="1026" t="s">
        <v>412</v>
      </c>
      <c r="J4" s="1027" t="s">
        <v>413</v>
      </c>
      <c r="K4" s="1028" t="s">
        <v>414</v>
      </c>
      <c r="L4" s="1029"/>
      <c r="M4" s="1029"/>
      <c r="N4" s="1029"/>
      <c r="O4" s="1029"/>
      <c r="P4" s="1030"/>
      <c r="Q4" s="1031" t="s">
        <v>443</v>
      </c>
      <c r="R4" s="1031"/>
      <c r="S4" s="1032" t="s">
        <v>444</v>
      </c>
      <c r="U4" s="561" t="s">
        <v>7</v>
      </c>
      <c r="V4" s="28" t="s">
        <v>6</v>
      </c>
      <c r="W4" s="29" t="s">
        <v>8</v>
      </c>
      <c r="X4" s="30" t="s">
        <v>676</v>
      </c>
      <c r="Y4" s="30" t="s">
        <v>677</v>
      </c>
      <c r="Z4" s="561" t="s">
        <v>7</v>
      </c>
      <c r="AA4" s="28" t="s">
        <v>6</v>
      </c>
      <c r="AB4" s="29" t="s">
        <v>8</v>
      </c>
      <c r="AC4" s="30" t="s">
        <v>676</v>
      </c>
      <c r="AD4" s="30" t="s">
        <v>677</v>
      </c>
    </row>
    <row r="5" spans="1:31" ht="19.5" customHeight="1">
      <c r="A5" s="1034"/>
      <c r="B5" s="1034"/>
      <c r="C5" s="1034"/>
      <c r="D5" s="1034"/>
      <c r="E5" s="1034"/>
      <c r="F5" s="7" t="s">
        <v>529</v>
      </c>
      <c r="G5" s="1027"/>
      <c r="H5" s="1027"/>
      <c r="I5" s="1026"/>
      <c r="J5" s="1027"/>
      <c r="K5" s="512" t="s">
        <v>415</v>
      </c>
      <c r="L5" s="7" t="s">
        <v>445</v>
      </c>
      <c r="M5" s="480" t="s">
        <v>422</v>
      </c>
      <c r="N5" s="557" t="s">
        <v>416</v>
      </c>
      <c r="O5" s="25" t="s">
        <v>440</v>
      </c>
      <c r="P5" s="25" t="s">
        <v>441</v>
      </c>
      <c r="Q5" s="26" t="s">
        <v>750</v>
      </c>
      <c r="R5" s="26" t="s">
        <v>442</v>
      </c>
      <c r="S5" s="1032"/>
    </row>
    <row r="6" spans="1:31" s="93" customFormat="1">
      <c r="A6" s="36" t="s">
        <v>3</v>
      </c>
      <c r="B6" s="65"/>
      <c r="C6" s="65"/>
      <c r="D6" s="65"/>
      <c r="E6" s="66"/>
      <c r="F6" s="67"/>
      <c r="G6" s="67"/>
      <c r="H6" s="67"/>
      <c r="I6" s="68"/>
      <c r="J6" s="67"/>
      <c r="K6" s="513"/>
      <c r="L6" s="69"/>
      <c r="M6" s="69"/>
      <c r="N6" s="67"/>
      <c r="O6" s="70"/>
      <c r="P6" s="70"/>
      <c r="Q6" s="71"/>
      <c r="R6" s="71">
        <f>SUM(R7:R28)/SUM(Z7:Z28)</f>
        <v>7.6</v>
      </c>
      <c r="S6" s="235"/>
      <c r="T6" s="92"/>
      <c r="V6" s="94"/>
      <c r="W6" s="95"/>
      <c r="X6" s="96"/>
      <c r="AA6" s="94"/>
      <c r="AB6" s="95"/>
      <c r="AC6" s="96"/>
    </row>
    <row r="7" spans="1:31" s="100" customFormat="1">
      <c r="A7" s="41" t="s">
        <v>9</v>
      </c>
      <c r="B7" s="41"/>
      <c r="C7" s="41"/>
      <c r="D7" s="41"/>
      <c r="E7" s="41"/>
      <c r="F7" s="72"/>
      <c r="G7" s="72"/>
      <c r="H7" s="72"/>
      <c r="I7" s="73"/>
      <c r="J7" s="72"/>
      <c r="K7" s="237"/>
      <c r="L7" s="74"/>
      <c r="M7" s="74"/>
      <c r="N7" s="72"/>
      <c r="O7" s="75"/>
      <c r="P7" s="75"/>
      <c r="Q7" s="76"/>
      <c r="R7" s="76"/>
      <c r="S7" s="236"/>
      <c r="T7" s="97"/>
      <c r="U7" s="23"/>
      <c r="V7" s="98"/>
      <c r="W7" s="99"/>
      <c r="X7" s="23"/>
      <c r="Y7" s="16"/>
      <c r="Z7" s="23"/>
      <c r="AA7" s="98"/>
      <c r="AB7" s="99"/>
      <c r="AC7" s="23"/>
      <c r="AD7" s="16"/>
      <c r="AE7" s="16"/>
    </row>
    <row r="8" spans="1:31" s="122" customFormat="1" ht="50.25" customHeight="1">
      <c r="A8" s="46"/>
      <c r="B8" s="1047" t="s">
        <v>251</v>
      </c>
      <c r="C8" s="1047"/>
      <c r="D8" s="1047"/>
      <c r="E8" s="1048"/>
      <c r="F8" s="124">
        <v>56300000</v>
      </c>
      <c r="G8" s="124">
        <v>56143450</v>
      </c>
      <c r="H8" s="124">
        <v>55153450</v>
      </c>
      <c r="I8" s="125">
        <f>H8/G8</f>
        <v>0.98236659841887164</v>
      </c>
      <c r="J8" s="124">
        <f t="shared" ref="J8:J16" si="0">F8-H8</f>
        <v>1146550</v>
      </c>
      <c r="K8" s="516" t="s">
        <v>421</v>
      </c>
      <c r="L8" s="126" t="s">
        <v>450</v>
      </c>
      <c r="M8" s="126"/>
      <c r="N8" s="124"/>
      <c r="O8" s="127"/>
      <c r="P8" s="127"/>
      <c r="Q8" s="128"/>
      <c r="R8" s="128"/>
      <c r="S8" s="516"/>
      <c r="T8" s="563"/>
      <c r="U8" s="121"/>
      <c r="V8" s="129">
        <v>56300000</v>
      </c>
      <c r="W8" s="120"/>
      <c r="X8" s="120"/>
      <c r="Y8" s="121"/>
      <c r="Z8" s="121"/>
      <c r="AA8" s="129">
        <v>1</v>
      </c>
      <c r="AB8" s="120"/>
      <c r="AC8" s="120"/>
      <c r="AD8" s="121"/>
      <c r="AE8" s="121"/>
    </row>
    <row r="9" spans="1:31" s="122" customFormat="1" ht="30">
      <c r="A9" s="46"/>
      <c r="B9" s="1047" t="s">
        <v>252</v>
      </c>
      <c r="C9" s="1047"/>
      <c r="D9" s="1047"/>
      <c r="E9" s="1048"/>
      <c r="F9" s="124">
        <v>187200000</v>
      </c>
      <c r="G9" s="124">
        <v>186516000</v>
      </c>
      <c r="H9" s="124">
        <v>174295000</v>
      </c>
      <c r="I9" s="125">
        <f t="shared" ref="I9:I10" si="1">H9/G9</f>
        <v>0.93447747110167489</v>
      </c>
      <c r="J9" s="124">
        <f t="shared" si="0"/>
        <v>12905000</v>
      </c>
      <c r="K9" s="516" t="s">
        <v>458</v>
      </c>
      <c r="L9" s="126" t="s">
        <v>459</v>
      </c>
      <c r="M9" s="126"/>
      <c r="N9" s="124"/>
      <c r="O9" s="127"/>
      <c r="P9" s="127"/>
      <c r="Q9" s="128"/>
      <c r="R9" s="128"/>
      <c r="S9" s="516"/>
      <c r="T9" s="563"/>
      <c r="U9" s="121"/>
      <c r="V9" s="129">
        <v>187200000</v>
      </c>
      <c r="W9" s="120"/>
      <c r="X9" s="120"/>
      <c r="Y9" s="121"/>
      <c r="Z9" s="121"/>
      <c r="AA9" s="129">
        <v>1</v>
      </c>
      <c r="AB9" s="120"/>
      <c r="AC9" s="120"/>
      <c r="AD9" s="121"/>
      <c r="AE9" s="121"/>
    </row>
    <row r="10" spans="1:31" s="122" customFormat="1" ht="90">
      <c r="A10" s="46"/>
      <c r="B10" s="1047" t="s">
        <v>253</v>
      </c>
      <c r="C10" s="1047"/>
      <c r="D10" s="1047"/>
      <c r="E10" s="1048"/>
      <c r="F10" s="124">
        <v>87900000</v>
      </c>
      <c r="G10" s="124">
        <v>87384000</v>
      </c>
      <c r="H10" s="124">
        <v>82517600</v>
      </c>
      <c r="I10" s="125">
        <f t="shared" si="1"/>
        <v>0.94431017119838867</v>
      </c>
      <c r="J10" s="124">
        <f t="shared" si="0"/>
        <v>5382400</v>
      </c>
      <c r="K10" s="516" t="s">
        <v>460</v>
      </c>
      <c r="L10" s="126" t="s">
        <v>461</v>
      </c>
      <c r="M10" s="126"/>
      <c r="N10" s="124"/>
      <c r="O10" s="127"/>
      <c r="P10" s="127"/>
      <c r="Q10" s="128"/>
      <c r="R10" s="128"/>
      <c r="S10" s="516"/>
      <c r="T10" s="563"/>
      <c r="U10" s="121"/>
      <c r="V10" s="129">
        <v>87900000</v>
      </c>
      <c r="W10" s="120"/>
      <c r="X10" s="120"/>
      <c r="Y10" s="121"/>
      <c r="Z10" s="121"/>
      <c r="AA10" s="129">
        <v>1</v>
      </c>
      <c r="AB10" s="120"/>
      <c r="AC10" s="120"/>
      <c r="AD10" s="121"/>
      <c r="AE10" s="121"/>
    </row>
    <row r="11" spans="1:31" s="122" customFormat="1" ht="30">
      <c r="A11" s="46"/>
      <c r="B11" s="1047" t="s">
        <v>87</v>
      </c>
      <c r="C11" s="1047"/>
      <c r="D11" s="1047"/>
      <c r="E11" s="1048"/>
      <c r="F11" s="124">
        <v>94800000</v>
      </c>
      <c r="G11" s="124">
        <v>94115715</v>
      </c>
      <c r="H11" s="124">
        <v>85884260</v>
      </c>
      <c r="I11" s="125">
        <f t="shared" ref="I11" si="2">H11/G11</f>
        <v>0.91253899521456117</v>
      </c>
      <c r="J11" s="124">
        <f t="shared" si="0"/>
        <v>8915740</v>
      </c>
      <c r="K11" s="516" t="s">
        <v>424</v>
      </c>
      <c r="L11" s="126" t="s">
        <v>451</v>
      </c>
      <c r="M11" s="126"/>
      <c r="N11" s="124"/>
      <c r="O11" s="127"/>
      <c r="P11" s="127"/>
      <c r="Q11" s="128"/>
      <c r="R11" s="128"/>
      <c r="S11" s="516"/>
      <c r="T11" s="563"/>
      <c r="U11" s="121"/>
      <c r="V11" s="120"/>
      <c r="W11" s="129">
        <v>94800000</v>
      </c>
      <c r="X11" s="120"/>
      <c r="Y11" s="121"/>
      <c r="Z11" s="121"/>
      <c r="AA11" s="120"/>
      <c r="AB11" s="129">
        <v>1</v>
      </c>
      <c r="AC11" s="120"/>
      <c r="AD11" s="121"/>
      <c r="AE11" s="121"/>
    </row>
    <row r="12" spans="1:31" s="122" customFormat="1" ht="29.25" customHeight="1">
      <c r="A12" s="46"/>
      <c r="B12" s="47" t="s">
        <v>485</v>
      </c>
      <c r="C12" s="47"/>
      <c r="D12" s="47"/>
      <c r="E12" s="48"/>
      <c r="F12" s="124">
        <v>215000000</v>
      </c>
      <c r="G12" s="124">
        <v>214100000</v>
      </c>
      <c r="H12" s="124">
        <v>189000000</v>
      </c>
      <c r="I12" s="125">
        <f>H12/G12</f>
        <v>0.88276506305464741</v>
      </c>
      <c r="J12" s="189">
        <f t="shared" si="0"/>
        <v>26000000</v>
      </c>
      <c r="K12" s="516" t="s">
        <v>502</v>
      </c>
      <c r="L12" s="126" t="s">
        <v>503</v>
      </c>
      <c r="M12" s="126"/>
      <c r="N12" s="124"/>
      <c r="O12" s="127"/>
      <c r="P12" s="127"/>
      <c r="Q12" s="128"/>
      <c r="R12" s="128">
        <v>17</v>
      </c>
      <c r="S12" s="516"/>
      <c r="T12" s="563">
        <v>1</v>
      </c>
      <c r="U12" s="129">
        <v>215000000</v>
      </c>
      <c r="V12" s="700"/>
      <c r="W12" s="700"/>
      <c r="X12" s="700"/>
      <c r="Y12" s="121"/>
      <c r="Z12" s="129">
        <v>1</v>
      </c>
      <c r="AA12" s="700"/>
      <c r="AB12" s="700"/>
      <c r="AC12" s="700"/>
      <c r="AD12" s="121"/>
      <c r="AE12" s="121"/>
    </row>
    <row r="13" spans="1:31" s="122" customFormat="1" ht="29.25" customHeight="1">
      <c r="A13" s="46"/>
      <c r="B13" s="47" t="s">
        <v>486</v>
      </c>
      <c r="C13" s="47"/>
      <c r="D13" s="47"/>
      <c r="E13" s="48"/>
      <c r="F13" s="124">
        <v>215000000</v>
      </c>
      <c r="G13" s="124">
        <v>215000000</v>
      </c>
      <c r="H13" s="124">
        <v>202000000</v>
      </c>
      <c r="I13" s="125">
        <f>H13/G13</f>
        <v>0.93953488372093019</v>
      </c>
      <c r="J13" s="189">
        <f t="shared" si="0"/>
        <v>13000000</v>
      </c>
      <c r="K13" s="516" t="s">
        <v>500</v>
      </c>
      <c r="L13" s="126" t="s">
        <v>501</v>
      </c>
      <c r="M13" s="126"/>
      <c r="N13" s="124"/>
      <c r="O13" s="127"/>
      <c r="P13" s="127"/>
      <c r="Q13" s="128"/>
      <c r="R13" s="128">
        <v>15</v>
      </c>
      <c r="S13" s="516"/>
      <c r="T13" s="563">
        <v>1</v>
      </c>
      <c r="U13" s="129">
        <v>215000000</v>
      </c>
      <c r="V13" s="700"/>
      <c r="W13" s="700"/>
      <c r="X13" s="700"/>
      <c r="Y13" s="121"/>
      <c r="Z13" s="129">
        <v>1</v>
      </c>
      <c r="AA13" s="700"/>
      <c r="AB13" s="700"/>
      <c r="AC13" s="700"/>
      <c r="AD13" s="121"/>
      <c r="AE13" s="121"/>
    </row>
    <row r="14" spans="1:31" s="122" customFormat="1" ht="30">
      <c r="A14" s="46"/>
      <c r="B14" s="47" t="s">
        <v>489</v>
      </c>
      <c r="C14" s="47"/>
      <c r="D14" s="47"/>
      <c r="E14" s="48"/>
      <c r="F14" s="124">
        <v>800000000</v>
      </c>
      <c r="G14" s="124">
        <v>795500000</v>
      </c>
      <c r="H14" s="124">
        <v>746600000</v>
      </c>
      <c r="I14" s="125">
        <f>H14/G14</f>
        <v>0.9385292269013199</v>
      </c>
      <c r="J14" s="189">
        <f t="shared" si="0"/>
        <v>53400000</v>
      </c>
      <c r="K14" s="516" t="s">
        <v>624</v>
      </c>
      <c r="L14" s="126"/>
      <c r="M14" s="126"/>
      <c r="N14" s="124"/>
      <c r="O14" s="127"/>
      <c r="P14" s="127"/>
      <c r="Q14" s="128"/>
      <c r="R14" s="128">
        <v>2</v>
      </c>
      <c r="S14" s="241"/>
      <c r="T14" s="563">
        <v>1</v>
      </c>
      <c r="U14" s="129">
        <v>800000000</v>
      </c>
      <c r="V14" s="120"/>
      <c r="W14" s="120"/>
      <c r="X14" s="120"/>
      <c r="Y14" s="121"/>
      <c r="Z14" s="129">
        <v>1</v>
      </c>
      <c r="AA14" s="120"/>
      <c r="AB14" s="120"/>
      <c r="AC14" s="120"/>
      <c r="AD14" s="121"/>
      <c r="AE14" s="121"/>
    </row>
    <row r="15" spans="1:31" s="122" customFormat="1">
      <c r="A15" s="46"/>
      <c r="B15" s="47" t="s">
        <v>491</v>
      </c>
      <c r="C15" s="47"/>
      <c r="D15" s="47"/>
      <c r="E15" s="48"/>
      <c r="F15" s="124">
        <v>1100000000</v>
      </c>
      <c r="G15" s="124">
        <v>1090000000</v>
      </c>
      <c r="H15" s="124">
        <v>971564000</v>
      </c>
      <c r="I15" s="125">
        <f>H15/G15</f>
        <v>0.89134311926605503</v>
      </c>
      <c r="J15" s="189">
        <f t="shared" si="0"/>
        <v>128436000</v>
      </c>
      <c r="K15" s="516" t="s">
        <v>625</v>
      </c>
      <c r="L15" s="126"/>
      <c r="M15" s="126"/>
      <c r="N15" s="124"/>
      <c r="O15" s="127"/>
      <c r="P15" s="127"/>
      <c r="Q15" s="128"/>
      <c r="R15" s="128">
        <v>2</v>
      </c>
      <c r="S15" s="241"/>
      <c r="T15" s="563">
        <v>1</v>
      </c>
      <c r="U15" s="129">
        <v>1100000000</v>
      </c>
      <c r="V15" s="120"/>
      <c r="W15" s="120"/>
      <c r="X15" s="120"/>
      <c r="Y15" s="121"/>
      <c r="Z15" s="129">
        <v>1</v>
      </c>
      <c r="AA15" s="120"/>
      <c r="AB15" s="120"/>
      <c r="AC15" s="120"/>
      <c r="AD15" s="121"/>
      <c r="AE15" s="121"/>
    </row>
    <row r="16" spans="1:31" s="122" customFormat="1" ht="30">
      <c r="A16" s="46"/>
      <c r="B16" s="47" t="s">
        <v>492</v>
      </c>
      <c r="C16" s="47"/>
      <c r="D16" s="47"/>
      <c r="E16" s="48"/>
      <c r="F16" s="124">
        <v>1100000000</v>
      </c>
      <c r="G16" s="124">
        <v>1095000000</v>
      </c>
      <c r="H16" s="124">
        <v>1005511000</v>
      </c>
      <c r="I16" s="125">
        <f>H16/G16</f>
        <v>0.91827488584474881</v>
      </c>
      <c r="J16" s="189">
        <f t="shared" si="0"/>
        <v>94489000</v>
      </c>
      <c r="K16" s="516" t="s">
        <v>623</v>
      </c>
      <c r="L16" s="126"/>
      <c r="M16" s="126"/>
      <c r="N16" s="124"/>
      <c r="O16" s="127"/>
      <c r="P16" s="127"/>
      <c r="Q16" s="128"/>
      <c r="R16" s="128">
        <v>2</v>
      </c>
      <c r="S16" s="241"/>
      <c r="T16" s="563">
        <v>1</v>
      </c>
      <c r="U16" s="129">
        <v>1100000000</v>
      </c>
      <c r="V16" s="120"/>
      <c r="W16" s="120"/>
      <c r="X16" s="120"/>
      <c r="Y16" s="121"/>
      <c r="Z16" s="129">
        <v>1</v>
      </c>
      <c r="AA16" s="120"/>
      <c r="AB16" s="120"/>
      <c r="AC16" s="120"/>
      <c r="AD16" s="121"/>
      <c r="AE16" s="121"/>
    </row>
    <row r="17" spans="1:31" s="122" customFormat="1">
      <c r="A17" s="46"/>
      <c r="B17" s="47"/>
      <c r="C17" s="47"/>
      <c r="D17" s="47"/>
      <c r="E17" s="48"/>
      <c r="F17" s="124"/>
      <c r="G17" s="124"/>
      <c r="H17" s="124"/>
      <c r="I17" s="125"/>
      <c r="J17" s="124"/>
      <c r="K17" s="516"/>
      <c r="L17" s="126"/>
      <c r="M17" s="126"/>
      <c r="N17" s="124"/>
      <c r="O17" s="127"/>
      <c r="P17" s="127"/>
      <c r="Q17" s="128"/>
      <c r="R17" s="128"/>
      <c r="S17" s="241"/>
      <c r="T17" s="563"/>
      <c r="U17" s="129"/>
      <c r="V17" s="700"/>
      <c r="W17" s="700"/>
      <c r="X17" s="700"/>
      <c r="Y17" s="121"/>
      <c r="Z17" s="129"/>
      <c r="AA17" s="700"/>
      <c r="AB17" s="700"/>
      <c r="AC17" s="700"/>
      <c r="AD17" s="121"/>
      <c r="AE17" s="121"/>
    </row>
    <row r="18" spans="1:31" s="122" customFormat="1">
      <c r="A18" s="46" t="s">
        <v>236</v>
      </c>
      <c r="B18" s="47"/>
      <c r="C18" s="47"/>
      <c r="D18" s="47"/>
      <c r="E18" s="48"/>
      <c r="F18" s="124"/>
      <c r="G18" s="124"/>
      <c r="H18" s="124"/>
      <c r="I18" s="125"/>
      <c r="J18" s="124"/>
      <c r="K18" s="516"/>
      <c r="L18" s="126"/>
      <c r="M18" s="126"/>
      <c r="N18" s="124"/>
      <c r="O18" s="127"/>
      <c r="P18" s="127"/>
      <c r="Q18" s="128"/>
      <c r="R18" s="128"/>
      <c r="S18" s="241"/>
      <c r="T18" s="563"/>
      <c r="U18" s="129"/>
      <c r="V18" s="700"/>
      <c r="W18" s="700"/>
      <c r="X18" s="700"/>
      <c r="Y18" s="121"/>
      <c r="Z18" s="129"/>
      <c r="AA18" s="700"/>
      <c r="AB18" s="700"/>
      <c r="AC18" s="700"/>
      <c r="AD18" s="121"/>
      <c r="AE18" s="121"/>
    </row>
    <row r="19" spans="1:31" s="122" customFormat="1">
      <c r="A19" s="46"/>
      <c r="B19" s="47" t="s">
        <v>237</v>
      </c>
      <c r="C19" s="47"/>
      <c r="D19" s="47"/>
      <c r="E19" s="48"/>
      <c r="F19" s="124"/>
      <c r="G19" s="124"/>
      <c r="H19" s="124"/>
      <c r="I19" s="125"/>
      <c r="J19" s="124"/>
      <c r="K19" s="516"/>
      <c r="L19" s="126"/>
      <c r="M19" s="126"/>
      <c r="N19" s="124"/>
      <c r="O19" s="127"/>
      <c r="P19" s="127"/>
      <c r="Q19" s="128"/>
      <c r="R19" s="128"/>
      <c r="S19" s="241"/>
      <c r="T19" s="563"/>
      <c r="U19" s="129"/>
      <c r="V19" s="700"/>
      <c r="W19" s="700"/>
      <c r="X19" s="700"/>
      <c r="Y19" s="121"/>
      <c r="Z19" s="129"/>
      <c r="AA19" s="700"/>
      <c r="AB19" s="700"/>
      <c r="AC19" s="700"/>
      <c r="AD19" s="121"/>
      <c r="AE19" s="121"/>
    </row>
    <row r="20" spans="1:31" s="122" customFormat="1">
      <c r="A20" s="46"/>
      <c r="B20" s="47" t="s">
        <v>238</v>
      </c>
      <c r="C20" s="47"/>
      <c r="D20" s="47"/>
      <c r="E20" s="48"/>
      <c r="F20" s="124">
        <v>100000000</v>
      </c>
      <c r="G20" s="124"/>
      <c r="H20" s="124"/>
      <c r="I20" s="125"/>
      <c r="J20" s="124"/>
      <c r="K20" s="516"/>
      <c r="L20" s="126"/>
      <c r="M20" s="126"/>
      <c r="N20" s="124"/>
      <c r="O20" s="127"/>
      <c r="P20" s="127"/>
      <c r="Q20" s="128"/>
      <c r="R20" s="128"/>
      <c r="S20" s="260" t="s">
        <v>586</v>
      </c>
      <c r="T20" s="563"/>
      <c r="U20" s="129"/>
      <c r="V20" s="129">
        <v>100000000</v>
      </c>
      <c r="W20" s="700"/>
      <c r="X20" s="700"/>
      <c r="Y20" s="121"/>
      <c r="Z20" s="129"/>
      <c r="AA20" s="129">
        <v>1</v>
      </c>
      <c r="AB20" s="700"/>
      <c r="AC20" s="700"/>
      <c r="AD20" s="121"/>
      <c r="AE20" s="121"/>
    </row>
    <row r="21" spans="1:31" s="122" customFormat="1">
      <c r="A21" s="46"/>
      <c r="B21" s="47" t="s">
        <v>239</v>
      </c>
      <c r="C21" s="47"/>
      <c r="D21" s="47"/>
      <c r="E21" s="48"/>
      <c r="F21" s="124">
        <v>100000000</v>
      </c>
      <c r="G21" s="124"/>
      <c r="H21" s="124"/>
      <c r="I21" s="125"/>
      <c r="J21" s="124"/>
      <c r="K21" s="516"/>
      <c r="L21" s="126"/>
      <c r="M21" s="126"/>
      <c r="N21" s="124"/>
      <c r="O21" s="127"/>
      <c r="P21" s="127"/>
      <c r="Q21" s="128"/>
      <c r="R21" s="128"/>
      <c r="S21" s="260" t="s">
        <v>586</v>
      </c>
      <c r="T21" s="563"/>
      <c r="U21" s="129"/>
      <c r="V21" s="129">
        <v>100000000</v>
      </c>
      <c r="W21" s="700"/>
      <c r="X21" s="700"/>
      <c r="Y21" s="121"/>
      <c r="Z21" s="129"/>
      <c r="AA21" s="129">
        <v>1</v>
      </c>
      <c r="AB21" s="700"/>
      <c r="AC21" s="700"/>
      <c r="AD21" s="121"/>
      <c r="AE21" s="121"/>
    </row>
    <row r="22" spans="1:31" s="122" customFormat="1">
      <c r="A22" s="46"/>
      <c r="B22" s="47" t="s">
        <v>240</v>
      </c>
      <c r="C22" s="47"/>
      <c r="D22" s="47"/>
      <c r="E22" s="48"/>
      <c r="F22" s="124">
        <v>100000000</v>
      </c>
      <c r="G22" s="124"/>
      <c r="H22" s="124"/>
      <c r="I22" s="125"/>
      <c r="J22" s="124"/>
      <c r="K22" s="516"/>
      <c r="L22" s="126"/>
      <c r="M22" s="126"/>
      <c r="N22" s="124"/>
      <c r="O22" s="127"/>
      <c r="P22" s="127"/>
      <c r="Q22" s="128"/>
      <c r="R22" s="128"/>
      <c r="S22" s="260" t="s">
        <v>586</v>
      </c>
      <c r="T22" s="563"/>
      <c r="U22" s="129"/>
      <c r="V22" s="129">
        <v>100000000</v>
      </c>
      <c r="W22" s="700"/>
      <c r="X22" s="700"/>
      <c r="Y22" s="121"/>
      <c r="Z22" s="129"/>
      <c r="AA22" s="129">
        <v>1</v>
      </c>
      <c r="AB22" s="700"/>
      <c r="AC22" s="700"/>
      <c r="AD22" s="121"/>
      <c r="AE22" s="121"/>
    </row>
    <row r="23" spans="1:31" s="122" customFormat="1">
      <c r="A23" s="46"/>
      <c r="B23" s="47" t="s">
        <v>241</v>
      </c>
      <c r="C23" s="47"/>
      <c r="D23" s="47"/>
      <c r="E23" s="48"/>
      <c r="F23" s="124">
        <v>100000000</v>
      </c>
      <c r="G23" s="124"/>
      <c r="H23" s="124"/>
      <c r="I23" s="125"/>
      <c r="J23" s="124"/>
      <c r="K23" s="516"/>
      <c r="L23" s="126"/>
      <c r="M23" s="126"/>
      <c r="N23" s="124"/>
      <c r="O23" s="127"/>
      <c r="P23" s="127"/>
      <c r="Q23" s="128"/>
      <c r="R23" s="128"/>
      <c r="S23" s="260" t="s">
        <v>586</v>
      </c>
      <c r="T23" s="563"/>
      <c r="U23" s="129"/>
      <c r="V23" s="129">
        <v>100000000</v>
      </c>
      <c r="W23" s="700"/>
      <c r="X23" s="700"/>
      <c r="Y23" s="121"/>
      <c r="Z23" s="129"/>
      <c r="AA23" s="129">
        <v>1</v>
      </c>
      <c r="AB23" s="700"/>
      <c r="AC23" s="700"/>
      <c r="AD23" s="121"/>
      <c r="AE23" s="121"/>
    </row>
    <row r="24" spans="1:31" s="122" customFormat="1">
      <c r="A24" s="46"/>
      <c r="B24" s="47" t="s">
        <v>242</v>
      </c>
      <c r="C24" s="47"/>
      <c r="D24" s="47"/>
      <c r="E24" s="48"/>
      <c r="F24" s="124">
        <v>100000000</v>
      </c>
      <c r="G24" s="124"/>
      <c r="H24" s="124"/>
      <c r="I24" s="125"/>
      <c r="J24" s="124"/>
      <c r="K24" s="516"/>
      <c r="L24" s="126"/>
      <c r="M24" s="126"/>
      <c r="N24" s="124"/>
      <c r="O24" s="127"/>
      <c r="P24" s="127"/>
      <c r="Q24" s="128"/>
      <c r="R24" s="128"/>
      <c r="S24" s="260" t="s">
        <v>586</v>
      </c>
      <c r="T24" s="563"/>
      <c r="U24" s="129"/>
      <c r="V24" s="129">
        <v>100000000</v>
      </c>
      <c r="W24" s="700"/>
      <c r="X24" s="700"/>
      <c r="Y24" s="121"/>
      <c r="Z24" s="129"/>
      <c r="AA24" s="129">
        <v>1</v>
      </c>
      <c r="AB24" s="700"/>
      <c r="AC24" s="700"/>
      <c r="AD24" s="121"/>
      <c r="AE24" s="121"/>
    </row>
    <row r="25" spans="1:31" s="122" customFormat="1">
      <c r="A25" s="46"/>
      <c r="B25" s="47" t="s">
        <v>243</v>
      </c>
      <c r="C25" s="47"/>
      <c r="D25" s="47"/>
      <c r="E25" s="48"/>
      <c r="F25" s="124">
        <v>100000000</v>
      </c>
      <c r="G25" s="124"/>
      <c r="H25" s="124"/>
      <c r="I25" s="125"/>
      <c r="J25" s="124"/>
      <c r="K25" s="516"/>
      <c r="L25" s="126"/>
      <c r="M25" s="126"/>
      <c r="N25" s="124"/>
      <c r="O25" s="127"/>
      <c r="P25" s="127"/>
      <c r="Q25" s="128"/>
      <c r="R25" s="128"/>
      <c r="S25" s="260" t="s">
        <v>586</v>
      </c>
      <c r="T25" s="563"/>
      <c r="U25" s="129"/>
      <c r="V25" s="129">
        <v>100000000</v>
      </c>
      <c r="W25" s="700"/>
      <c r="X25" s="700"/>
      <c r="Y25" s="121"/>
      <c r="Z25" s="129"/>
      <c r="AA25" s="129">
        <v>1</v>
      </c>
      <c r="AB25" s="700"/>
      <c r="AC25" s="700"/>
      <c r="AD25" s="121"/>
      <c r="AE25" s="121"/>
    </row>
    <row r="26" spans="1:31" s="122" customFormat="1">
      <c r="A26" s="46"/>
      <c r="B26" s="47" t="s">
        <v>244</v>
      </c>
      <c r="C26" s="47"/>
      <c r="D26" s="47"/>
      <c r="E26" s="48"/>
      <c r="F26" s="124">
        <v>100000000</v>
      </c>
      <c r="G26" s="124"/>
      <c r="H26" s="124"/>
      <c r="I26" s="125"/>
      <c r="J26" s="124"/>
      <c r="K26" s="516"/>
      <c r="L26" s="126"/>
      <c r="M26" s="126"/>
      <c r="N26" s="124"/>
      <c r="O26" s="127"/>
      <c r="P26" s="127"/>
      <c r="Q26" s="128"/>
      <c r="R26" s="128"/>
      <c r="S26" s="260" t="s">
        <v>586</v>
      </c>
      <c r="T26" s="563"/>
      <c r="U26" s="129"/>
      <c r="V26" s="129">
        <v>100000000</v>
      </c>
      <c r="W26" s="700"/>
      <c r="X26" s="700"/>
      <c r="Y26" s="121"/>
      <c r="Z26" s="129"/>
      <c r="AA26" s="129">
        <v>1</v>
      </c>
      <c r="AB26" s="700"/>
      <c r="AC26" s="700"/>
      <c r="AD26" s="121"/>
      <c r="AE26" s="121"/>
    </row>
    <row r="27" spans="1:31" s="122" customFormat="1">
      <c r="A27" s="46"/>
      <c r="B27" s="47" t="s">
        <v>245</v>
      </c>
      <c r="C27" s="47"/>
      <c r="D27" s="47"/>
      <c r="E27" s="48"/>
      <c r="F27" s="124">
        <v>100000000</v>
      </c>
      <c r="G27" s="124"/>
      <c r="H27" s="124"/>
      <c r="I27" s="125"/>
      <c r="J27" s="124"/>
      <c r="K27" s="516"/>
      <c r="L27" s="126"/>
      <c r="M27" s="126"/>
      <c r="N27" s="124"/>
      <c r="O27" s="127"/>
      <c r="P27" s="127"/>
      <c r="Q27" s="128"/>
      <c r="R27" s="128"/>
      <c r="S27" s="260" t="s">
        <v>586</v>
      </c>
      <c r="T27" s="563"/>
      <c r="U27" s="129"/>
      <c r="V27" s="129">
        <v>100000000</v>
      </c>
      <c r="W27" s="700"/>
      <c r="X27" s="700"/>
      <c r="Y27" s="121"/>
      <c r="Z27" s="129"/>
      <c r="AA27" s="129">
        <v>1</v>
      </c>
      <c r="AB27" s="700"/>
      <c r="AC27" s="700"/>
      <c r="AD27" s="121"/>
      <c r="AE27" s="121"/>
    </row>
    <row r="28" spans="1:31" s="100" customFormat="1">
      <c r="A28" s="42"/>
      <c r="B28" s="1038"/>
      <c r="C28" s="1038"/>
      <c r="D28" s="1038"/>
      <c r="E28" s="1039"/>
      <c r="F28" s="10"/>
      <c r="G28" s="10"/>
      <c r="H28" s="10"/>
      <c r="I28" s="22"/>
      <c r="J28" s="10"/>
      <c r="K28" s="255"/>
      <c r="L28" s="38"/>
      <c r="M28" s="38"/>
      <c r="N28" s="10"/>
      <c r="O28" s="77"/>
      <c r="P28" s="77"/>
      <c r="Q28" s="78"/>
      <c r="R28" s="78"/>
      <c r="S28" s="238"/>
      <c r="T28" s="97"/>
      <c r="U28" s="107"/>
      <c r="V28" s="98"/>
      <c r="W28" s="99"/>
      <c r="X28" s="23"/>
      <c r="Y28" s="16"/>
      <c r="Z28" s="107"/>
      <c r="AA28" s="98"/>
      <c r="AB28" s="99"/>
      <c r="AC28" s="23"/>
      <c r="AD28" s="16"/>
      <c r="AE28" s="16"/>
    </row>
    <row r="29" spans="1:31" s="93" customFormat="1">
      <c r="A29" s="32" t="s">
        <v>91</v>
      </c>
      <c r="B29" s="44"/>
      <c r="C29" s="44"/>
      <c r="D29" s="44"/>
      <c r="E29" s="45"/>
      <c r="F29" s="108"/>
      <c r="G29" s="109"/>
      <c r="H29" s="109"/>
      <c r="I29" s="110"/>
      <c r="J29" s="109"/>
      <c r="K29" s="515"/>
      <c r="L29" s="111"/>
      <c r="M29" s="111"/>
      <c r="N29" s="109"/>
      <c r="O29" s="112"/>
      <c r="P29" s="112"/>
      <c r="Q29" s="113"/>
      <c r="R29" s="113"/>
      <c r="S29" s="239"/>
      <c r="T29" s="97"/>
      <c r="U29" s="114"/>
      <c r="V29" s="98"/>
      <c r="W29" s="99"/>
      <c r="X29" s="115"/>
      <c r="Y29" s="116"/>
      <c r="Z29" s="114"/>
      <c r="AA29" s="98"/>
      <c r="AB29" s="99"/>
      <c r="AC29" s="115"/>
      <c r="AD29" s="116"/>
      <c r="AE29" s="116"/>
    </row>
    <row r="30" spans="1:31" s="122" customFormat="1">
      <c r="A30" s="42" t="s">
        <v>13</v>
      </c>
      <c r="B30" s="20"/>
      <c r="C30" s="20"/>
      <c r="D30" s="20"/>
      <c r="E30" s="21"/>
      <c r="F30" s="8"/>
      <c r="G30" s="8"/>
      <c r="H30" s="8"/>
      <c r="I30" s="22"/>
      <c r="J30" s="8"/>
      <c r="K30" s="242"/>
      <c r="L30" s="40"/>
      <c r="M30" s="40"/>
      <c r="N30" s="8"/>
      <c r="O30" s="117"/>
      <c r="P30" s="117"/>
      <c r="Q30" s="118"/>
      <c r="R30" s="118"/>
      <c r="S30" s="240"/>
      <c r="T30" s="97"/>
      <c r="U30" s="119"/>
      <c r="V30" s="98"/>
      <c r="W30" s="99"/>
      <c r="X30" s="120"/>
      <c r="Y30" s="121"/>
      <c r="Z30" s="119"/>
      <c r="AA30" s="98"/>
      <c r="AB30" s="99"/>
      <c r="AC30" s="120"/>
      <c r="AD30" s="121"/>
      <c r="AE30" s="121"/>
    </row>
    <row r="31" spans="1:31" s="122" customFormat="1" ht="30">
      <c r="A31" s="46"/>
      <c r="B31" s="1036" t="s">
        <v>83</v>
      </c>
      <c r="C31" s="1036"/>
      <c r="D31" s="1036"/>
      <c r="E31" s="1037"/>
      <c r="F31" s="124">
        <v>561000000</v>
      </c>
      <c r="G31" s="124">
        <v>560972500</v>
      </c>
      <c r="H31" s="124">
        <v>552750000</v>
      </c>
      <c r="I31" s="125">
        <f>H31/G31</f>
        <v>0.98534241874601691</v>
      </c>
      <c r="J31" s="189">
        <f>F31-H31</f>
        <v>8250000</v>
      </c>
      <c r="K31" s="516" t="s">
        <v>421</v>
      </c>
      <c r="L31" s="126"/>
      <c r="M31" s="126"/>
      <c r="N31" s="124"/>
      <c r="O31" s="127"/>
      <c r="P31" s="127"/>
      <c r="Q31" s="128"/>
      <c r="R31" s="128"/>
      <c r="S31" s="241"/>
      <c r="T31" s="563"/>
      <c r="U31" s="121"/>
      <c r="V31" s="129">
        <v>561000000</v>
      </c>
      <c r="W31" s="120"/>
      <c r="X31" s="120"/>
      <c r="Y31" s="121"/>
      <c r="Z31" s="121"/>
      <c r="AA31" s="129">
        <v>1</v>
      </c>
      <c r="AB31" s="120"/>
      <c r="AC31" s="120"/>
      <c r="AD31" s="121"/>
      <c r="AE31" s="121"/>
    </row>
    <row r="32" spans="1:31" s="122" customFormat="1">
      <c r="A32" s="46"/>
      <c r="B32" s="1036"/>
      <c r="C32" s="1036"/>
      <c r="D32" s="1036"/>
      <c r="E32" s="1037"/>
      <c r="F32" s="189"/>
      <c r="G32" s="189"/>
      <c r="H32" s="189"/>
      <c r="I32" s="125"/>
      <c r="J32" s="189"/>
      <c r="K32" s="263"/>
      <c r="L32" s="190"/>
      <c r="M32" s="190"/>
      <c r="N32" s="189"/>
      <c r="O32" s="191"/>
      <c r="P32" s="191"/>
      <c r="Q32" s="192"/>
      <c r="R32" s="192"/>
      <c r="S32" s="253"/>
      <c r="T32" s="563"/>
      <c r="U32" s="193"/>
      <c r="V32" s="120"/>
      <c r="W32" s="120"/>
      <c r="X32" s="120"/>
      <c r="Y32" s="121"/>
      <c r="Z32" s="193"/>
      <c r="AA32" s="120"/>
      <c r="AB32" s="120"/>
      <c r="AC32" s="120"/>
      <c r="AD32" s="121"/>
      <c r="AE32" s="121"/>
    </row>
    <row r="33" spans="1:31" s="122" customFormat="1">
      <c r="A33" s="46" t="s">
        <v>223</v>
      </c>
      <c r="B33" s="47"/>
      <c r="C33" s="47"/>
      <c r="D33" s="47"/>
      <c r="E33" s="48"/>
      <c r="F33" s="124"/>
      <c r="G33" s="124"/>
      <c r="H33" s="124"/>
      <c r="I33" s="125"/>
      <c r="J33" s="124"/>
      <c r="K33" s="516"/>
      <c r="L33" s="126"/>
      <c r="M33" s="126"/>
      <c r="N33" s="124"/>
      <c r="O33" s="127"/>
      <c r="P33" s="127"/>
      <c r="Q33" s="128"/>
      <c r="R33" s="128"/>
      <c r="S33" s="241"/>
      <c r="T33" s="563"/>
      <c r="U33" s="129"/>
      <c r="V33" s="120"/>
      <c r="W33" s="120"/>
      <c r="X33" s="120"/>
      <c r="Y33" s="121"/>
      <c r="Z33" s="129"/>
      <c r="AA33" s="120"/>
      <c r="AB33" s="120"/>
      <c r="AC33" s="120"/>
      <c r="AD33" s="121"/>
      <c r="AE33" s="121"/>
    </row>
    <row r="34" spans="1:31" s="122" customFormat="1" ht="45">
      <c r="A34" s="46"/>
      <c r="B34" s="47" t="s">
        <v>225</v>
      </c>
      <c r="C34" s="47"/>
      <c r="D34" s="47"/>
      <c r="E34" s="48"/>
      <c r="F34" s="189">
        <v>506880000</v>
      </c>
      <c r="G34" s="189">
        <v>506880000</v>
      </c>
      <c r="H34" s="124">
        <v>462528000</v>
      </c>
      <c r="I34" s="125">
        <f>H34/G34</f>
        <v>0.91249999999999998</v>
      </c>
      <c r="J34" s="189">
        <f>F34-H34</f>
        <v>44352000</v>
      </c>
      <c r="K34" s="517" t="s">
        <v>772</v>
      </c>
      <c r="L34" s="510" t="s">
        <v>773</v>
      </c>
      <c r="M34" s="126"/>
      <c r="N34" s="124"/>
      <c r="O34" s="127"/>
      <c r="P34" s="127"/>
      <c r="Q34" s="128"/>
      <c r="R34" s="128"/>
      <c r="S34" s="260"/>
      <c r="T34" s="563"/>
      <c r="U34" s="129"/>
      <c r="V34" s="120"/>
      <c r="W34" s="120"/>
      <c r="X34" s="193">
        <v>506880000</v>
      </c>
      <c r="Y34" s="121"/>
      <c r="Z34" s="129"/>
      <c r="AA34" s="120"/>
      <c r="AB34" s="120"/>
      <c r="AC34" s="193">
        <v>1</v>
      </c>
      <c r="AD34" s="121"/>
      <c r="AE34" s="121"/>
    </row>
    <row r="35" spans="1:31" s="122" customFormat="1">
      <c r="A35" s="46"/>
      <c r="B35" s="47"/>
      <c r="C35" s="47"/>
      <c r="D35" s="47"/>
      <c r="E35" s="48"/>
      <c r="F35" s="189"/>
      <c r="G35" s="124"/>
      <c r="H35" s="124"/>
      <c r="I35" s="125"/>
      <c r="J35" s="124"/>
      <c r="K35" s="516"/>
      <c r="L35" s="126"/>
      <c r="M35" s="126"/>
      <c r="N35" s="124"/>
      <c r="O35" s="127"/>
      <c r="P35" s="127"/>
      <c r="Q35" s="128"/>
      <c r="R35" s="128"/>
      <c r="S35" s="241"/>
      <c r="T35" s="563"/>
      <c r="U35" s="129"/>
      <c r="V35" s="120"/>
      <c r="W35" s="120"/>
      <c r="X35" s="193"/>
      <c r="Y35" s="121"/>
      <c r="Z35" s="129"/>
      <c r="AA35" s="120"/>
      <c r="AB35" s="120"/>
      <c r="AC35" s="193"/>
      <c r="AD35" s="121"/>
      <c r="AE35" s="121"/>
    </row>
    <row r="36" spans="1:31" s="122" customFormat="1">
      <c r="A36" s="46" t="s">
        <v>224</v>
      </c>
      <c r="B36" s="47"/>
      <c r="C36" s="47"/>
      <c r="D36" s="47"/>
      <c r="E36" s="48"/>
      <c r="F36" s="189"/>
      <c r="G36" s="124"/>
      <c r="H36" s="124"/>
      <c r="I36" s="125"/>
      <c r="J36" s="124"/>
      <c r="K36" s="516"/>
      <c r="L36" s="126"/>
      <c r="M36" s="126"/>
      <c r="N36" s="124"/>
      <c r="O36" s="127"/>
      <c r="P36" s="127"/>
      <c r="Q36" s="128"/>
      <c r="R36" s="128"/>
      <c r="S36" s="241"/>
      <c r="T36" s="563"/>
      <c r="U36" s="129"/>
      <c r="V36" s="120"/>
      <c r="W36" s="120"/>
      <c r="X36" s="193"/>
      <c r="Y36" s="121"/>
      <c r="Z36" s="129"/>
      <c r="AA36" s="120"/>
      <c r="AB36" s="120"/>
      <c r="AC36" s="193"/>
      <c r="AD36" s="121"/>
      <c r="AE36" s="121"/>
    </row>
    <row r="37" spans="1:31" s="122" customFormat="1" ht="45">
      <c r="A37" s="46"/>
      <c r="B37" s="47" t="s">
        <v>226</v>
      </c>
      <c r="C37" s="47"/>
      <c r="D37" s="47"/>
      <c r="E37" s="48"/>
      <c r="F37" s="189">
        <v>240000000</v>
      </c>
      <c r="G37" s="124">
        <v>239945530</v>
      </c>
      <c r="H37" s="124">
        <v>222811600</v>
      </c>
      <c r="I37" s="125">
        <f>H37/G37</f>
        <v>0.92859241845430507</v>
      </c>
      <c r="J37" s="189">
        <f>F37-H37</f>
        <v>17188400</v>
      </c>
      <c r="K37" s="517" t="s">
        <v>772</v>
      </c>
      <c r="L37" s="510" t="s">
        <v>773</v>
      </c>
      <c r="M37" s="126"/>
      <c r="N37" s="124"/>
      <c r="O37" s="127"/>
      <c r="P37" s="127"/>
      <c r="Q37" s="128"/>
      <c r="R37" s="128"/>
      <c r="S37" s="260"/>
      <c r="T37" s="563"/>
      <c r="U37" s="129"/>
      <c r="V37" s="120"/>
      <c r="W37" s="120"/>
      <c r="X37" s="193">
        <v>240000000</v>
      </c>
      <c r="Y37" s="121"/>
      <c r="Z37" s="129"/>
      <c r="AA37" s="120"/>
      <c r="AB37" s="120"/>
      <c r="AC37" s="193">
        <v>1</v>
      </c>
      <c r="AD37" s="121"/>
      <c r="AE37" s="121"/>
    </row>
    <row r="38" spans="1:31" s="122" customFormat="1">
      <c r="A38" s="46"/>
      <c r="B38" s="47"/>
      <c r="C38" s="47"/>
      <c r="D38" s="47"/>
      <c r="E38" s="48"/>
      <c r="F38" s="124"/>
      <c r="G38" s="124"/>
      <c r="H38" s="124"/>
      <c r="I38" s="125"/>
      <c r="J38" s="124"/>
      <c r="K38" s="516"/>
      <c r="L38" s="126"/>
      <c r="M38" s="126"/>
      <c r="N38" s="124"/>
      <c r="O38" s="127"/>
      <c r="P38" s="127"/>
      <c r="Q38" s="128"/>
      <c r="R38" s="128"/>
      <c r="S38" s="241"/>
      <c r="T38" s="97"/>
      <c r="U38" s="129"/>
      <c r="V38" s="98"/>
      <c r="W38" s="99"/>
      <c r="X38" s="120"/>
      <c r="Y38" s="121"/>
      <c r="Z38" s="129"/>
      <c r="AA38" s="98"/>
      <c r="AB38" s="99"/>
      <c r="AC38" s="120"/>
      <c r="AD38" s="121"/>
      <c r="AE38" s="121"/>
    </row>
    <row r="39" spans="1:31" s="93" customFormat="1">
      <c r="A39" s="32" t="s">
        <v>1</v>
      </c>
      <c r="B39" s="44"/>
      <c r="C39" s="44"/>
      <c r="D39" s="44"/>
      <c r="E39" s="45"/>
      <c r="F39" s="108"/>
      <c r="G39" s="109"/>
      <c r="H39" s="109"/>
      <c r="I39" s="110"/>
      <c r="J39" s="109"/>
      <c r="K39" s="515"/>
      <c r="L39" s="111"/>
      <c r="M39" s="111"/>
      <c r="N39" s="109"/>
      <c r="O39" s="112"/>
      <c r="P39" s="112"/>
      <c r="Q39" s="113"/>
      <c r="R39" s="113"/>
      <c r="S39" s="239"/>
      <c r="T39" s="97"/>
      <c r="U39" s="114"/>
      <c r="V39" s="98"/>
      <c r="W39" s="99"/>
      <c r="X39" s="115"/>
      <c r="Y39" s="116"/>
      <c r="Z39" s="114"/>
      <c r="AA39" s="98"/>
      <c r="AB39" s="99"/>
      <c r="AC39" s="115"/>
      <c r="AD39" s="116"/>
      <c r="AE39" s="116"/>
    </row>
    <row r="40" spans="1:31" s="122" customFormat="1">
      <c r="A40" s="42" t="s">
        <v>10</v>
      </c>
      <c r="B40" s="20"/>
      <c r="C40" s="20"/>
      <c r="D40" s="20"/>
      <c r="E40" s="21"/>
      <c r="F40" s="8"/>
      <c r="G40" s="8"/>
      <c r="H40" s="8"/>
      <c r="I40" s="22"/>
      <c r="J40" s="8"/>
      <c r="K40" s="242"/>
      <c r="L40" s="40"/>
      <c r="M40" s="40"/>
      <c r="N40" s="8"/>
      <c r="O40" s="117"/>
      <c r="P40" s="117"/>
      <c r="Q40" s="118"/>
      <c r="R40" s="118"/>
      <c r="S40" s="240"/>
      <c r="T40" s="97"/>
      <c r="U40" s="119"/>
      <c r="V40" s="98"/>
      <c r="W40" s="99"/>
      <c r="X40" s="120"/>
      <c r="Y40" s="121"/>
      <c r="Z40" s="119"/>
      <c r="AA40" s="98"/>
      <c r="AB40" s="99"/>
      <c r="AC40" s="120"/>
      <c r="AD40" s="121"/>
      <c r="AE40" s="121"/>
    </row>
    <row r="41" spans="1:31" s="122" customFormat="1" ht="33" customHeight="1">
      <c r="A41" s="46"/>
      <c r="B41" s="1047" t="s">
        <v>336</v>
      </c>
      <c r="C41" s="1047"/>
      <c r="D41" s="1047"/>
      <c r="E41" s="1048"/>
      <c r="F41" s="189"/>
      <c r="G41" s="189"/>
      <c r="H41" s="189"/>
      <c r="I41" s="125"/>
      <c r="J41" s="189"/>
      <c r="K41" s="263"/>
      <c r="L41" s="190"/>
      <c r="M41" s="190"/>
      <c r="N41" s="189"/>
      <c r="O41" s="191"/>
      <c r="P41" s="191"/>
      <c r="Q41" s="192"/>
      <c r="R41" s="192"/>
      <c r="S41" s="253"/>
      <c r="T41" s="563"/>
      <c r="U41" s="193"/>
      <c r="V41" s="120"/>
      <c r="W41" s="120"/>
      <c r="X41" s="120"/>
      <c r="Y41" s="121"/>
      <c r="Z41" s="193"/>
      <c r="AA41" s="120"/>
      <c r="AB41" s="120"/>
      <c r="AC41" s="120"/>
      <c r="AD41" s="121"/>
      <c r="AE41" s="121"/>
    </row>
    <row r="42" spans="1:31" s="122" customFormat="1">
      <c r="A42" s="46"/>
      <c r="B42" s="1036" t="s">
        <v>96</v>
      </c>
      <c r="C42" s="1036"/>
      <c r="D42" s="1036"/>
      <c r="E42" s="1037"/>
      <c r="F42" s="189">
        <v>926848000</v>
      </c>
      <c r="G42" s="189"/>
      <c r="H42" s="189"/>
      <c r="I42" s="125"/>
      <c r="J42" s="189"/>
      <c r="K42" s="263"/>
      <c r="L42" s="190"/>
      <c r="M42" s="190"/>
      <c r="N42" s="189"/>
      <c r="O42" s="191"/>
      <c r="P42" s="191"/>
      <c r="Q42" s="192"/>
      <c r="R42" s="192"/>
      <c r="S42" s="264" t="s">
        <v>498</v>
      </c>
      <c r="T42" s="563"/>
      <c r="U42" s="193">
        <v>926848000</v>
      </c>
      <c r="V42" s="120"/>
      <c r="W42" s="120"/>
      <c r="X42" s="120"/>
      <c r="Y42" s="121"/>
      <c r="Z42" s="193">
        <v>1</v>
      </c>
      <c r="AA42" s="120"/>
      <c r="AB42" s="120"/>
      <c r="AC42" s="120"/>
      <c r="AD42" s="121"/>
      <c r="AE42" s="121"/>
    </row>
    <row r="43" spans="1:31" s="122" customFormat="1">
      <c r="A43" s="46"/>
      <c r="B43" s="558"/>
      <c r="C43" s="558"/>
      <c r="D43" s="558"/>
      <c r="E43" s="559"/>
      <c r="F43" s="189"/>
      <c r="G43" s="189"/>
      <c r="H43" s="189"/>
      <c r="I43" s="125"/>
      <c r="J43" s="189"/>
      <c r="K43" s="263"/>
      <c r="L43" s="190"/>
      <c r="M43" s="190"/>
      <c r="N43" s="189"/>
      <c r="O43" s="191"/>
      <c r="P43" s="191"/>
      <c r="Q43" s="192"/>
      <c r="R43" s="192"/>
      <c r="S43" s="253"/>
      <c r="T43" s="563"/>
      <c r="U43" s="193"/>
      <c r="V43" s="120"/>
      <c r="W43" s="120"/>
      <c r="X43" s="120"/>
      <c r="Y43" s="121"/>
      <c r="Z43" s="193"/>
      <c r="AA43" s="120"/>
      <c r="AB43" s="120"/>
      <c r="AC43" s="120"/>
      <c r="AD43" s="121"/>
      <c r="AE43" s="121"/>
    </row>
    <row r="44" spans="1:31" s="122" customFormat="1">
      <c r="A44" s="46" t="s">
        <v>418</v>
      </c>
      <c r="B44" s="47"/>
      <c r="C44" s="558"/>
      <c r="D44" s="558"/>
      <c r="E44" s="559"/>
      <c r="F44" s="189"/>
      <c r="G44" s="189"/>
      <c r="H44" s="189"/>
      <c r="I44" s="125"/>
      <c r="J44" s="189"/>
      <c r="K44" s="263"/>
      <c r="L44" s="190"/>
      <c r="M44" s="190"/>
      <c r="N44" s="189"/>
      <c r="O44" s="191"/>
      <c r="P44" s="191"/>
      <c r="Q44" s="192"/>
      <c r="R44" s="192"/>
      <c r="S44" s="253"/>
      <c r="T44" s="563"/>
      <c r="U44" s="193"/>
      <c r="V44" s="120"/>
      <c r="W44" s="120"/>
      <c r="X44" s="120"/>
      <c r="Y44" s="121"/>
      <c r="Z44" s="193"/>
      <c r="AA44" s="120"/>
      <c r="AB44" s="120"/>
      <c r="AC44" s="120"/>
      <c r="AD44" s="121"/>
      <c r="AE44" s="121"/>
    </row>
    <row r="45" spans="1:31" s="122" customFormat="1">
      <c r="A45" s="46"/>
      <c r="B45" s="47" t="s">
        <v>417</v>
      </c>
      <c r="C45" s="558"/>
      <c r="D45" s="558"/>
      <c r="E45" s="559"/>
      <c r="F45" s="124">
        <v>2528109900</v>
      </c>
      <c r="G45" s="124">
        <v>2528109900</v>
      </c>
      <c r="H45" s="189">
        <v>2521639206</v>
      </c>
      <c r="I45" s="125">
        <f>H45/G45</f>
        <v>0.99744050130099171</v>
      </c>
      <c r="J45" s="189">
        <f>F45-H45</f>
        <v>6470694</v>
      </c>
      <c r="K45" s="263" t="s">
        <v>420</v>
      </c>
      <c r="L45" s="190"/>
      <c r="M45" s="190"/>
      <c r="N45" s="189"/>
      <c r="O45" s="191"/>
      <c r="P45" s="191"/>
      <c r="Q45" s="192"/>
      <c r="R45" s="192"/>
      <c r="S45" s="253"/>
      <c r="T45" s="563"/>
      <c r="U45" s="193"/>
      <c r="V45" s="120"/>
      <c r="W45" s="120"/>
      <c r="X45" s="120"/>
      <c r="Y45" s="129">
        <v>2528109900</v>
      </c>
      <c r="Z45" s="193"/>
      <c r="AA45" s="120"/>
      <c r="AB45" s="120"/>
      <c r="AC45" s="120"/>
      <c r="AD45" s="129">
        <v>1</v>
      </c>
      <c r="AE45" s="121"/>
    </row>
    <row r="46" spans="1:31" s="122" customFormat="1">
      <c r="A46" s="42"/>
      <c r="B46" s="558"/>
      <c r="C46" s="558"/>
      <c r="D46" s="558"/>
      <c r="E46" s="559"/>
      <c r="F46" s="8"/>
      <c r="G46" s="8"/>
      <c r="H46" s="8"/>
      <c r="I46" s="22"/>
      <c r="J46" s="8"/>
      <c r="K46" s="242"/>
      <c r="L46" s="40"/>
      <c r="M46" s="40"/>
      <c r="N46" s="8"/>
      <c r="O46" s="117"/>
      <c r="P46" s="117"/>
      <c r="Q46" s="118"/>
      <c r="R46" s="118"/>
      <c r="S46" s="240"/>
      <c r="T46" s="97"/>
      <c r="U46" s="119"/>
      <c r="V46" s="98"/>
      <c r="W46" s="99"/>
      <c r="X46" s="120"/>
      <c r="Y46" s="121"/>
      <c r="Z46" s="119"/>
      <c r="AA46" s="98"/>
      <c r="AB46" s="99"/>
      <c r="AC46" s="120"/>
      <c r="AD46" s="121"/>
      <c r="AE46" s="121"/>
    </row>
    <row r="47" spans="1:31" s="93" customFormat="1">
      <c r="A47" s="32" t="s">
        <v>0</v>
      </c>
      <c r="B47" s="44"/>
      <c r="C47" s="44"/>
      <c r="D47" s="44"/>
      <c r="E47" s="45"/>
      <c r="F47" s="108"/>
      <c r="G47" s="109"/>
      <c r="H47" s="109"/>
      <c r="I47" s="130"/>
      <c r="J47" s="109"/>
      <c r="K47" s="515"/>
      <c r="L47" s="111"/>
      <c r="M47" s="111"/>
      <c r="N47" s="109"/>
      <c r="O47" s="112"/>
      <c r="P47" s="112"/>
      <c r="Q47" s="113"/>
      <c r="R47" s="113"/>
      <c r="S47" s="239"/>
      <c r="T47" s="97"/>
      <c r="U47" s="114"/>
      <c r="V47" s="98"/>
      <c r="W47" s="99"/>
      <c r="X47" s="115"/>
      <c r="Y47" s="116"/>
      <c r="Z47" s="114"/>
      <c r="AA47" s="98"/>
      <c r="AB47" s="99"/>
      <c r="AC47" s="115"/>
      <c r="AD47" s="116"/>
      <c r="AE47" s="116"/>
    </row>
    <row r="48" spans="1:31" s="122" customFormat="1">
      <c r="A48" s="46" t="s">
        <v>29</v>
      </c>
      <c r="B48" s="47"/>
      <c r="C48" s="47"/>
      <c r="D48" s="47"/>
      <c r="E48" s="48"/>
      <c r="F48" s="189"/>
      <c r="G48" s="189"/>
      <c r="H48" s="189"/>
      <c r="I48" s="125"/>
      <c r="J48" s="189"/>
      <c r="K48" s="263"/>
      <c r="L48" s="190"/>
      <c r="M48" s="190"/>
      <c r="N48" s="189"/>
      <c r="O48" s="191"/>
      <c r="P48" s="191"/>
      <c r="Q48" s="192"/>
      <c r="R48" s="192"/>
      <c r="S48" s="253"/>
      <c r="T48" s="563"/>
      <c r="U48" s="193"/>
      <c r="V48" s="120"/>
      <c r="W48" s="120"/>
      <c r="X48" s="120"/>
      <c r="Y48" s="121"/>
      <c r="Z48" s="193"/>
      <c r="AA48" s="120"/>
      <c r="AB48" s="120"/>
      <c r="AC48" s="120"/>
      <c r="AD48" s="121"/>
      <c r="AE48" s="121"/>
    </row>
    <row r="49" spans="1:31" s="122" customFormat="1">
      <c r="A49" s="46"/>
      <c r="B49" s="15" t="s">
        <v>101</v>
      </c>
      <c r="C49" s="47"/>
      <c r="D49" s="47"/>
      <c r="E49" s="48"/>
      <c r="F49" s="189"/>
      <c r="G49" s="189"/>
      <c r="H49" s="189"/>
      <c r="I49" s="125"/>
      <c r="J49" s="189"/>
      <c r="K49" s="263"/>
      <c r="L49" s="190"/>
      <c r="M49" s="190"/>
      <c r="N49" s="189"/>
      <c r="O49" s="191"/>
      <c r="P49" s="191"/>
      <c r="Q49" s="192"/>
      <c r="R49" s="192"/>
      <c r="S49" s="253"/>
      <c r="T49" s="563"/>
      <c r="U49" s="193"/>
      <c r="V49" s="120"/>
      <c r="W49" s="120"/>
      <c r="X49" s="120"/>
      <c r="Y49" s="121"/>
      <c r="Z49" s="193"/>
      <c r="AA49" s="120"/>
      <c r="AB49" s="120"/>
      <c r="AC49" s="120"/>
      <c r="AD49" s="121"/>
      <c r="AE49" s="121"/>
    </row>
    <row r="50" spans="1:31" s="122" customFormat="1" ht="35.25" customHeight="1">
      <c r="A50" s="46"/>
      <c r="B50" s="1036" t="s">
        <v>95</v>
      </c>
      <c r="C50" s="1036"/>
      <c r="D50" s="1036"/>
      <c r="E50" s="1037"/>
      <c r="F50" s="189">
        <v>275300000</v>
      </c>
      <c r="G50" s="189">
        <v>274737100</v>
      </c>
      <c r="H50" s="189">
        <v>265010900</v>
      </c>
      <c r="I50" s="125">
        <f>H50/G50</f>
        <v>0.96459815583698016</v>
      </c>
      <c r="J50" s="189">
        <f>F50-H50</f>
        <v>10289100</v>
      </c>
      <c r="K50" s="263" t="s">
        <v>424</v>
      </c>
      <c r="L50" s="190" t="s">
        <v>451</v>
      </c>
      <c r="M50" s="681" t="s">
        <v>721</v>
      </c>
      <c r="N50" s="189"/>
      <c r="O50" s="191">
        <v>43167</v>
      </c>
      <c r="P50" s="682">
        <v>43392</v>
      </c>
      <c r="Q50" s="192"/>
      <c r="R50" s="192"/>
      <c r="S50" s="253"/>
      <c r="T50" s="563"/>
      <c r="U50" s="121"/>
      <c r="V50" s="120"/>
      <c r="W50" s="193">
        <v>275300000</v>
      </c>
      <c r="X50" s="120"/>
      <c r="Y50" s="121"/>
      <c r="Z50" s="121"/>
      <c r="AA50" s="120"/>
      <c r="AB50" s="193">
        <v>1</v>
      </c>
      <c r="AC50" s="120"/>
      <c r="AD50" s="121"/>
      <c r="AE50" s="121"/>
    </row>
    <row r="51" spans="1:31" s="122" customFormat="1" ht="35.25" customHeight="1">
      <c r="A51" s="46"/>
      <c r="B51" s="1036" t="s">
        <v>96</v>
      </c>
      <c r="C51" s="1036"/>
      <c r="D51" s="1036"/>
      <c r="E51" s="1037"/>
      <c r="F51" s="189">
        <v>12441500000</v>
      </c>
      <c r="G51" s="189">
        <v>12074540000</v>
      </c>
      <c r="H51" s="189">
        <v>11412000000</v>
      </c>
      <c r="I51" s="125">
        <f>H51/G51</f>
        <v>0.94512917262272522</v>
      </c>
      <c r="J51" s="189">
        <f>F51-H51</f>
        <v>1029500000</v>
      </c>
      <c r="K51" s="263" t="s">
        <v>636</v>
      </c>
      <c r="L51" s="190"/>
      <c r="M51" s="681" t="s">
        <v>722</v>
      </c>
      <c r="N51" s="189"/>
      <c r="O51" s="191">
        <v>43213</v>
      </c>
      <c r="P51" s="682">
        <v>43392</v>
      </c>
      <c r="Q51" s="192"/>
      <c r="R51" s="192"/>
      <c r="S51" s="253"/>
      <c r="T51" s="563">
        <v>1</v>
      </c>
      <c r="U51" s="193">
        <v>12441500000</v>
      </c>
      <c r="V51" s="120"/>
      <c r="W51" s="120"/>
      <c r="X51" s="120"/>
      <c r="Y51" s="121"/>
      <c r="Z51" s="193">
        <v>1</v>
      </c>
      <c r="AA51" s="120"/>
      <c r="AB51" s="120"/>
      <c r="AC51" s="120"/>
      <c r="AD51" s="121"/>
      <c r="AE51" s="121"/>
    </row>
    <row r="52" spans="1:31" s="122" customFormat="1">
      <c r="A52" s="46"/>
      <c r="B52" s="15" t="s">
        <v>102</v>
      </c>
      <c r="C52" s="47"/>
      <c r="D52" s="47"/>
      <c r="E52" s="48"/>
      <c r="F52" s="189"/>
      <c r="G52" s="189"/>
      <c r="H52" s="189"/>
      <c r="I52" s="125"/>
      <c r="J52" s="189"/>
      <c r="K52" s="263"/>
      <c r="L52" s="190"/>
      <c r="M52" s="190"/>
      <c r="N52" s="189"/>
      <c r="O52" s="191"/>
      <c r="P52" s="191"/>
      <c r="Q52" s="192"/>
      <c r="R52" s="192"/>
      <c r="S52" s="253"/>
      <c r="T52" s="563"/>
      <c r="U52" s="193"/>
      <c r="V52" s="120"/>
      <c r="W52" s="120"/>
      <c r="X52" s="120"/>
      <c r="Y52" s="121"/>
      <c r="Z52" s="193"/>
      <c r="AA52" s="120"/>
      <c r="AB52" s="120"/>
      <c r="AC52" s="120"/>
      <c r="AD52" s="121"/>
      <c r="AE52" s="121"/>
    </row>
    <row r="53" spans="1:31" s="122" customFormat="1" ht="45">
      <c r="A53" s="46"/>
      <c r="B53" s="1036" t="s">
        <v>95</v>
      </c>
      <c r="C53" s="1036"/>
      <c r="D53" s="1036"/>
      <c r="E53" s="1037"/>
      <c r="F53" s="189">
        <v>69600000</v>
      </c>
      <c r="G53" s="189">
        <v>68944700</v>
      </c>
      <c r="H53" s="189">
        <v>65203600</v>
      </c>
      <c r="I53" s="125">
        <f>H53/G53</f>
        <v>0.94573767091596594</v>
      </c>
      <c r="J53" s="189">
        <f>F53-H53</f>
        <v>4396400</v>
      </c>
      <c r="K53" s="263" t="s">
        <v>424</v>
      </c>
      <c r="L53" s="190" t="s">
        <v>451</v>
      </c>
      <c r="M53" s="681" t="s">
        <v>723</v>
      </c>
      <c r="N53" s="189"/>
      <c r="O53" s="191">
        <v>43139</v>
      </c>
      <c r="P53" s="682">
        <v>43342</v>
      </c>
      <c r="Q53" s="192"/>
      <c r="R53" s="192"/>
      <c r="S53" s="253"/>
      <c r="T53" s="563"/>
      <c r="U53" s="121"/>
      <c r="V53" s="120"/>
      <c r="W53" s="193">
        <v>69600000</v>
      </c>
      <c r="X53" s="120"/>
      <c r="Y53" s="121"/>
      <c r="Z53" s="121"/>
      <c r="AA53" s="120"/>
      <c r="AB53" s="193">
        <v>1</v>
      </c>
      <c r="AC53" s="120"/>
      <c r="AD53" s="121"/>
      <c r="AE53" s="121"/>
    </row>
    <row r="54" spans="1:31" s="122" customFormat="1" ht="45">
      <c r="A54" s="46"/>
      <c r="B54" s="1036" t="s">
        <v>96</v>
      </c>
      <c r="C54" s="1036"/>
      <c r="D54" s="1036"/>
      <c r="E54" s="1037"/>
      <c r="F54" s="189">
        <v>2000000000</v>
      </c>
      <c r="G54" s="189">
        <v>1987000000</v>
      </c>
      <c r="H54" s="189">
        <v>1866746000</v>
      </c>
      <c r="I54" s="125">
        <f>H54/G54</f>
        <v>0.93947961751384002</v>
      </c>
      <c r="J54" s="189">
        <f>F54-H54</f>
        <v>133254000</v>
      </c>
      <c r="K54" s="263" t="s">
        <v>622</v>
      </c>
      <c r="L54" s="190"/>
      <c r="M54" s="681" t="s">
        <v>730</v>
      </c>
      <c r="N54" s="189"/>
      <c r="O54" s="191">
        <v>43223</v>
      </c>
      <c r="P54" s="191">
        <v>43342</v>
      </c>
      <c r="Q54" s="192"/>
      <c r="R54" s="192"/>
      <c r="S54" s="253"/>
      <c r="T54" s="563">
        <v>1</v>
      </c>
      <c r="U54" s="193">
        <v>2000000000</v>
      </c>
      <c r="V54" s="120"/>
      <c r="W54" s="120"/>
      <c r="X54" s="120"/>
      <c r="Y54" s="121"/>
      <c r="Z54" s="193">
        <v>1</v>
      </c>
      <c r="AA54" s="120"/>
      <c r="AB54" s="120"/>
      <c r="AC54" s="120"/>
      <c r="AD54" s="121"/>
      <c r="AE54" s="121"/>
    </row>
    <row r="55" spans="1:31" s="122" customFormat="1">
      <c r="A55" s="46"/>
      <c r="B55" s="15" t="s">
        <v>338</v>
      </c>
      <c r="C55" s="47"/>
      <c r="D55" s="47"/>
      <c r="E55" s="48"/>
      <c r="F55" s="189"/>
      <c r="G55" s="189"/>
      <c r="H55" s="189"/>
      <c r="I55" s="125"/>
      <c r="J55" s="189"/>
      <c r="K55" s="263"/>
      <c r="L55" s="190"/>
      <c r="M55" s="190"/>
      <c r="N55" s="189"/>
      <c r="O55" s="191"/>
      <c r="P55" s="191"/>
      <c r="Q55" s="192"/>
      <c r="R55" s="192"/>
      <c r="S55" s="253"/>
      <c r="T55" s="563"/>
      <c r="U55" s="193"/>
      <c r="V55" s="120"/>
      <c r="W55" s="120"/>
      <c r="X55" s="120"/>
      <c r="Y55" s="121"/>
      <c r="Z55" s="193"/>
      <c r="AA55" s="120"/>
      <c r="AB55" s="120"/>
      <c r="AC55" s="120"/>
      <c r="AD55" s="121"/>
      <c r="AE55" s="121"/>
    </row>
    <row r="56" spans="1:31" s="122" customFormat="1" ht="30">
      <c r="A56" s="46"/>
      <c r="B56" s="1036" t="s">
        <v>96</v>
      </c>
      <c r="C56" s="1036"/>
      <c r="D56" s="1036"/>
      <c r="E56" s="1037"/>
      <c r="F56" s="189">
        <v>1896000000</v>
      </c>
      <c r="G56" s="189">
        <v>1884768000</v>
      </c>
      <c r="H56" s="683">
        <v>1750000000</v>
      </c>
      <c r="I56" s="125">
        <f>H56/G56</f>
        <v>0.92849623932494607</v>
      </c>
      <c r="J56" s="189">
        <f>F56-H56</f>
        <v>146000000</v>
      </c>
      <c r="K56" s="673" t="s">
        <v>724</v>
      </c>
      <c r="L56" s="681" t="s">
        <v>725</v>
      </c>
      <c r="M56" s="190"/>
      <c r="N56" s="189"/>
      <c r="O56" s="191"/>
      <c r="P56" s="191"/>
      <c r="Q56" s="192"/>
      <c r="R56" s="192"/>
      <c r="S56" s="253"/>
      <c r="T56" s="563">
        <v>1</v>
      </c>
      <c r="U56" s="193">
        <v>1896000000</v>
      </c>
      <c r="V56" s="120"/>
      <c r="W56" s="120"/>
      <c r="X56" s="120"/>
      <c r="Y56" s="121"/>
      <c r="Z56" s="193">
        <v>1</v>
      </c>
      <c r="AA56" s="120"/>
      <c r="AB56" s="120"/>
      <c r="AC56" s="120"/>
      <c r="AD56" s="121"/>
      <c r="AE56" s="121"/>
    </row>
    <row r="57" spans="1:31" s="122" customFormat="1">
      <c r="A57" s="46"/>
      <c r="B57" s="15" t="s">
        <v>339</v>
      </c>
      <c r="C57" s="47"/>
      <c r="D57" s="47"/>
      <c r="E57" s="48"/>
      <c r="F57" s="189"/>
      <c r="G57" s="189"/>
      <c r="H57" s="189"/>
      <c r="I57" s="125"/>
      <c r="J57" s="189"/>
      <c r="K57" s="263"/>
      <c r="L57" s="190"/>
      <c r="M57" s="190"/>
      <c r="N57" s="189"/>
      <c r="O57" s="191"/>
      <c r="P57" s="191"/>
      <c r="Q57" s="192"/>
      <c r="R57" s="192"/>
      <c r="S57" s="253"/>
      <c r="T57" s="563"/>
      <c r="U57" s="193"/>
      <c r="V57" s="120"/>
      <c r="W57" s="120"/>
      <c r="X57" s="120"/>
      <c r="Y57" s="121"/>
      <c r="Z57" s="193"/>
      <c r="AA57" s="120"/>
      <c r="AB57" s="120"/>
      <c r="AC57" s="120"/>
      <c r="AD57" s="121"/>
      <c r="AE57" s="121"/>
    </row>
    <row r="58" spans="1:31" s="122" customFormat="1" ht="30">
      <c r="A58" s="46"/>
      <c r="B58" s="1036" t="s">
        <v>96</v>
      </c>
      <c r="C58" s="1036"/>
      <c r="D58" s="1036"/>
      <c r="E58" s="1037"/>
      <c r="F58" s="189">
        <v>1200000000</v>
      </c>
      <c r="G58" s="189">
        <v>1185685000</v>
      </c>
      <c r="H58" s="683">
        <v>1137247000</v>
      </c>
      <c r="I58" s="125">
        <f>H58/G58</f>
        <v>0.95914766569535759</v>
      </c>
      <c r="J58" s="189">
        <f>F58-H58</f>
        <v>62753000</v>
      </c>
      <c r="K58" s="673" t="s">
        <v>726</v>
      </c>
      <c r="L58" s="681" t="s">
        <v>727</v>
      </c>
      <c r="M58" s="190"/>
      <c r="N58" s="189"/>
      <c r="O58" s="191"/>
      <c r="P58" s="191"/>
      <c r="Q58" s="192"/>
      <c r="R58" s="192"/>
      <c r="S58" s="253"/>
      <c r="T58" s="563">
        <v>1</v>
      </c>
      <c r="U58" s="193">
        <v>1200000000</v>
      </c>
      <c r="V58" s="120"/>
      <c r="W58" s="120"/>
      <c r="X58" s="120"/>
      <c r="Y58" s="121"/>
      <c r="Z58" s="193">
        <v>1</v>
      </c>
      <c r="AA58" s="120"/>
      <c r="AB58" s="120"/>
      <c r="AC58" s="120"/>
      <c r="AD58" s="121"/>
      <c r="AE58" s="121"/>
    </row>
    <row r="59" spans="1:31" s="122" customFormat="1">
      <c r="A59" s="46"/>
      <c r="B59" s="1036"/>
      <c r="C59" s="1036"/>
      <c r="D59" s="1036"/>
      <c r="E59" s="1037"/>
      <c r="F59" s="189"/>
      <c r="G59" s="189"/>
      <c r="H59" s="189"/>
      <c r="I59" s="125"/>
      <c r="J59" s="189"/>
      <c r="K59" s="263"/>
      <c r="L59" s="190"/>
      <c r="M59" s="190"/>
      <c r="N59" s="189"/>
      <c r="O59" s="191"/>
      <c r="P59" s="191"/>
      <c r="Q59" s="192"/>
      <c r="R59" s="192"/>
      <c r="S59" s="253"/>
      <c r="T59" s="563"/>
      <c r="U59" s="193"/>
      <c r="V59" s="120"/>
      <c r="W59" s="120"/>
      <c r="X59" s="120"/>
      <c r="Y59" s="121"/>
      <c r="Z59" s="193"/>
      <c r="AA59" s="120"/>
      <c r="AB59" s="120"/>
      <c r="AC59" s="120"/>
      <c r="AD59" s="121"/>
      <c r="AE59" s="121"/>
    </row>
    <row r="60" spans="1:31" s="122" customFormat="1">
      <c r="A60" s="46" t="s">
        <v>31</v>
      </c>
      <c r="B60" s="47"/>
      <c r="C60" s="47"/>
      <c r="D60" s="47"/>
      <c r="E60" s="48"/>
      <c r="F60" s="189"/>
      <c r="G60" s="189"/>
      <c r="H60" s="189"/>
      <c r="I60" s="125"/>
      <c r="J60" s="189"/>
      <c r="K60" s="263"/>
      <c r="L60" s="190"/>
      <c r="M60" s="190"/>
      <c r="N60" s="189"/>
      <c r="O60" s="191"/>
      <c r="P60" s="191"/>
      <c r="Q60" s="192"/>
      <c r="R60" s="192"/>
      <c r="S60" s="253"/>
      <c r="T60" s="563"/>
      <c r="U60" s="193"/>
      <c r="V60" s="120"/>
      <c r="W60" s="120"/>
      <c r="X60" s="120"/>
      <c r="Y60" s="121"/>
      <c r="Z60" s="193"/>
      <c r="AA60" s="120"/>
      <c r="AB60" s="120"/>
      <c r="AC60" s="120"/>
      <c r="AD60" s="121"/>
      <c r="AE60" s="121"/>
    </row>
    <row r="61" spans="1:31" s="122" customFormat="1">
      <c r="A61" s="46"/>
      <c r="B61" s="47" t="s">
        <v>32</v>
      </c>
      <c r="C61" s="47"/>
      <c r="D61" s="47"/>
      <c r="E61" s="48"/>
      <c r="F61" s="124"/>
      <c r="G61" s="124"/>
      <c r="H61" s="124"/>
      <c r="I61" s="125"/>
      <c r="J61" s="124"/>
      <c r="K61" s="516"/>
      <c r="L61" s="126"/>
      <c r="M61" s="126"/>
      <c r="N61" s="124"/>
      <c r="O61" s="127"/>
      <c r="P61" s="127"/>
      <c r="Q61" s="128"/>
      <c r="R61" s="128"/>
      <c r="S61" s="241"/>
      <c r="T61" s="563"/>
      <c r="U61" s="129"/>
      <c r="V61" s="120"/>
      <c r="W61" s="120"/>
      <c r="X61" s="120"/>
      <c r="Y61" s="121"/>
      <c r="Z61" s="129"/>
      <c r="AA61" s="120"/>
      <c r="AB61" s="120"/>
      <c r="AC61" s="120"/>
      <c r="AD61" s="121"/>
      <c r="AE61" s="121"/>
    </row>
    <row r="62" spans="1:31" s="122" customFormat="1" ht="31.5" customHeight="1">
      <c r="A62" s="46"/>
      <c r="B62" s="1036" t="s">
        <v>95</v>
      </c>
      <c r="C62" s="1036"/>
      <c r="D62" s="1036"/>
      <c r="E62" s="1037"/>
      <c r="F62" s="124">
        <v>142500000</v>
      </c>
      <c r="G62" s="124">
        <v>140915500</v>
      </c>
      <c r="H62" s="124">
        <v>140607500</v>
      </c>
      <c r="I62" s="125">
        <f t="shared" ref="I62:I63" si="3">H62/G62</f>
        <v>0.99781429296280399</v>
      </c>
      <c r="J62" s="189">
        <f>F62-H62</f>
        <v>1892500</v>
      </c>
      <c r="K62" s="516" t="s">
        <v>446</v>
      </c>
      <c r="L62" s="126" t="s">
        <v>447</v>
      </c>
      <c r="M62" s="681" t="s">
        <v>733</v>
      </c>
      <c r="N62" s="124"/>
      <c r="O62" s="127">
        <v>43180</v>
      </c>
      <c r="P62" s="127">
        <v>43330</v>
      </c>
      <c r="Q62" s="128"/>
      <c r="R62" s="128"/>
      <c r="S62" s="241"/>
      <c r="T62" s="563"/>
      <c r="U62" s="121"/>
      <c r="V62" s="120"/>
      <c r="W62" s="129">
        <v>142500000</v>
      </c>
      <c r="X62" s="120"/>
      <c r="Y62" s="121"/>
      <c r="Z62" s="121"/>
      <c r="AA62" s="120"/>
      <c r="AB62" s="129">
        <v>1</v>
      </c>
      <c r="AC62" s="120"/>
      <c r="AD62" s="121"/>
      <c r="AE62" s="121"/>
    </row>
    <row r="63" spans="1:31" s="122" customFormat="1" ht="45">
      <c r="A63" s="46"/>
      <c r="B63" s="1036" t="s">
        <v>96</v>
      </c>
      <c r="C63" s="1036"/>
      <c r="D63" s="1036"/>
      <c r="E63" s="1037"/>
      <c r="F63" s="124">
        <v>5289350000</v>
      </c>
      <c r="G63" s="124">
        <v>5275416000</v>
      </c>
      <c r="H63" s="124">
        <v>5077000000</v>
      </c>
      <c r="I63" s="125">
        <f t="shared" si="3"/>
        <v>0.962388558551591</v>
      </c>
      <c r="J63" s="189">
        <f>F63-H63</f>
        <v>212350000</v>
      </c>
      <c r="K63" s="517" t="s">
        <v>735</v>
      </c>
      <c r="L63" s="126" t="s">
        <v>474</v>
      </c>
      <c r="M63" s="681" t="s">
        <v>734</v>
      </c>
      <c r="N63" s="124"/>
      <c r="O63" s="127">
        <v>43180</v>
      </c>
      <c r="P63" s="127">
        <v>43330</v>
      </c>
      <c r="Q63" s="128">
        <v>16.489999999999998</v>
      </c>
      <c r="R63" s="128">
        <v>89.09</v>
      </c>
      <c r="S63" s="241"/>
      <c r="T63" s="563">
        <v>1</v>
      </c>
      <c r="U63" s="129">
        <v>5289350000</v>
      </c>
      <c r="V63" s="120"/>
      <c r="W63" s="120"/>
      <c r="X63" s="120"/>
      <c r="Y63" s="121"/>
      <c r="Z63" s="129">
        <v>1</v>
      </c>
      <c r="AA63" s="120"/>
      <c r="AB63" s="120"/>
      <c r="AC63" s="120"/>
      <c r="AD63" s="121"/>
      <c r="AE63" s="121"/>
    </row>
    <row r="64" spans="1:31" s="122" customFormat="1">
      <c r="A64" s="46"/>
      <c r="B64" s="47" t="s">
        <v>104</v>
      </c>
      <c r="C64" s="47"/>
      <c r="D64" s="47"/>
      <c r="E64" s="48"/>
      <c r="F64" s="124"/>
      <c r="G64" s="124"/>
      <c r="H64" s="124"/>
      <c r="I64" s="125"/>
      <c r="J64" s="124"/>
      <c r="K64" s="516"/>
      <c r="L64" s="126"/>
      <c r="M64" s="126"/>
      <c r="N64" s="124"/>
      <c r="O64" s="127"/>
      <c r="P64" s="127"/>
      <c r="Q64" s="128"/>
      <c r="R64" s="128"/>
      <c r="S64" s="241"/>
      <c r="T64" s="563"/>
      <c r="U64" s="129"/>
      <c r="V64" s="120"/>
      <c r="W64" s="120"/>
      <c r="X64" s="120"/>
      <c r="Y64" s="121"/>
      <c r="Z64" s="129"/>
      <c r="AA64" s="120"/>
      <c r="AB64" s="120"/>
      <c r="AC64" s="120"/>
      <c r="AD64" s="121"/>
      <c r="AE64" s="121"/>
    </row>
    <row r="65" spans="1:41" s="122" customFormat="1" ht="75">
      <c r="A65" s="46"/>
      <c r="B65" s="1036" t="s">
        <v>95</v>
      </c>
      <c r="C65" s="1036"/>
      <c r="D65" s="1036"/>
      <c r="E65" s="1037"/>
      <c r="F65" s="124">
        <v>136500000</v>
      </c>
      <c r="G65" s="124">
        <v>135745500</v>
      </c>
      <c r="H65" s="124">
        <v>129387500</v>
      </c>
      <c r="I65" s="125">
        <f t="shared" ref="I65:I66" si="4">H65/G65</f>
        <v>0.95316235160649898</v>
      </c>
      <c r="J65" s="189">
        <f>F65-H65</f>
        <v>7112500</v>
      </c>
      <c r="K65" s="516" t="s">
        <v>423</v>
      </c>
      <c r="L65" s="126" t="s">
        <v>449</v>
      </c>
      <c r="M65" s="681" t="s">
        <v>736</v>
      </c>
      <c r="N65" s="124"/>
      <c r="O65" s="127">
        <v>43139</v>
      </c>
      <c r="P65" s="127">
        <v>43330</v>
      </c>
      <c r="Q65" s="128"/>
      <c r="R65" s="128"/>
      <c r="S65" s="241"/>
      <c r="T65" s="563"/>
      <c r="U65" s="121"/>
      <c r="V65" s="120"/>
      <c r="W65" s="129">
        <v>136500000</v>
      </c>
      <c r="X65" s="120"/>
      <c r="Y65" s="121"/>
      <c r="Z65" s="121"/>
      <c r="AA65" s="120"/>
      <c r="AB65" s="129">
        <v>1</v>
      </c>
      <c r="AC65" s="120"/>
      <c r="AD65" s="121"/>
      <c r="AE65" s="121"/>
    </row>
    <row r="66" spans="1:41" s="122" customFormat="1" ht="45">
      <c r="A66" s="46"/>
      <c r="B66" s="1036" t="s">
        <v>96</v>
      </c>
      <c r="C66" s="1036"/>
      <c r="D66" s="1036"/>
      <c r="E66" s="1037"/>
      <c r="F66" s="124">
        <v>5502300000</v>
      </c>
      <c r="G66" s="124">
        <v>5486070000</v>
      </c>
      <c r="H66" s="124">
        <v>5109109000</v>
      </c>
      <c r="I66" s="125">
        <f t="shared" si="4"/>
        <v>0.93128760661092547</v>
      </c>
      <c r="J66" s="189">
        <f>F66-H66</f>
        <v>393191000</v>
      </c>
      <c r="K66" s="516" t="s">
        <v>472</v>
      </c>
      <c r="L66" s="126" t="s">
        <v>473</v>
      </c>
      <c r="M66" s="681" t="s">
        <v>737</v>
      </c>
      <c r="N66" s="124"/>
      <c r="O66" s="127">
        <v>43180</v>
      </c>
      <c r="P66" s="127">
        <v>43330</v>
      </c>
      <c r="Q66" s="128">
        <v>8.16</v>
      </c>
      <c r="R66" s="128">
        <v>10.18</v>
      </c>
      <c r="S66" s="241"/>
      <c r="T66" s="563">
        <v>1</v>
      </c>
      <c r="U66" s="129">
        <v>5502300000</v>
      </c>
      <c r="V66" s="120"/>
      <c r="W66" s="120"/>
      <c r="X66" s="120"/>
      <c r="Y66" s="121"/>
      <c r="Z66" s="129">
        <v>1</v>
      </c>
      <c r="AA66" s="120"/>
      <c r="AB66" s="120"/>
      <c r="AC66" s="120"/>
      <c r="AD66" s="121"/>
      <c r="AE66" s="121"/>
    </row>
    <row r="67" spans="1:41" s="122" customFormat="1">
      <c r="A67" s="46"/>
      <c r="B67" s="47" t="s">
        <v>105</v>
      </c>
      <c r="C67" s="47"/>
      <c r="D67" s="47"/>
      <c r="E67" s="48"/>
      <c r="F67" s="124"/>
      <c r="G67" s="124"/>
      <c r="H67" s="124"/>
      <c r="I67" s="125"/>
      <c r="J67" s="124"/>
      <c r="K67" s="516"/>
      <c r="L67" s="126"/>
      <c r="M67" s="126"/>
      <c r="N67" s="124"/>
      <c r="O67" s="127"/>
      <c r="P67" s="127"/>
      <c r="Q67" s="128"/>
      <c r="R67" s="128"/>
      <c r="S67" s="241"/>
      <c r="T67" s="563"/>
      <c r="U67" s="129"/>
      <c r="V67" s="120"/>
      <c r="W67" s="120"/>
      <c r="X67" s="120"/>
      <c r="Y67" s="121"/>
      <c r="Z67" s="129"/>
      <c r="AA67" s="120"/>
      <c r="AB67" s="120"/>
      <c r="AC67" s="120"/>
      <c r="AD67" s="121"/>
      <c r="AE67" s="121"/>
    </row>
    <row r="68" spans="1:41" s="122" customFormat="1" ht="45">
      <c r="A68" s="46"/>
      <c r="B68" s="1036" t="s">
        <v>95</v>
      </c>
      <c r="C68" s="1036"/>
      <c r="D68" s="1036"/>
      <c r="E68" s="1037"/>
      <c r="F68" s="189">
        <v>69600000</v>
      </c>
      <c r="G68" s="189">
        <v>68944700</v>
      </c>
      <c r="H68" s="189">
        <v>67694000</v>
      </c>
      <c r="I68" s="125">
        <f>H68/G68</f>
        <v>0.981859374252118</v>
      </c>
      <c r="J68" s="189">
        <f>F68-H68</f>
        <v>1906000</v>
      </c>
      <c r="K68" s="263" t="s">
        <v>421</v>
      </c>
      <c r="L68" s="190" t="s">
        <v>450</v>
      </c>
      <c r="M68" s="681" t="s">
        <v>738</v>
      </c>
      <c r="N68" s="189"/>
      <c r="O68" s="191">
        <v>43139</v>
      </c>
      <c r="P68" s="191"/>
      <c r="Q68" s="192"/>
      <c r="R68" s="192"/>
      <c r="S68" s="253"/>
      <c r="T68" s="563"/>
      <c r="U68" s="121"/>
      <c r="V68" s="120"/>
      <c r="W68" s="193">
        <v>69600000</v>
      </c>
      <c r="X68" s="120"/>
      <c r="Y68" s="121"/>
      <c r="Z68" s="121"/>
      <c r="AA68" s="120"/>
      <c r="AB68" s="193">
        <v>1</v>
      </c>
      <c r="AC68" s="120"/>
      <c r="AD68" s="121"/>
      <c r="AE68" s="121"/>
    </row>
    <row r="69" spans="1:41" s="122" customFormat="1" ht="75">
      <c r="A69" s="46"/>
      <c r="B69" s="1036" t="s">
        <v>96</v>
      </c>
      <c r="C69" s="1036"/>
      <c r="D69" s="1036"/>
      <c r="E69" s="1037"/>
      <c r="F69" s="189">
        <v>1921200000</v>
      </c>
      <c r="G69" s="189">
        <v>1887126000</v>
      </c>
      <c r="H69" s="189">
        <v>1717780000</v>
      </c>
      <c r="I69" s="125">
        <f>H69/G69</f>
        <v>0.91026248379811414</v>
      </c>
      <c r="J69" s="189">
        <f>F69-H69</f>
        <v>203420000</v>
      </c>
      <c r="K69" s="673" t="s">
        <v>739</v>
      </c>
      <c r="L69" s="681" t="s">
        <v>740</v>
      </c>
      <c r="M69" s="190"/>
      <c r="N69" s="189"/>
      <c r="O69" s="191"/>
      <c r="P69" s="191"/>
      <c r="Q69" s="192"/>
      <c r="R69" s="192"/>
      <c r="S69" s="253"/>
      <c r="T69" s="563">
        <v>1</v>
      </c>
      <c r="U69" s="193">
        <v>1921200000</v>
      </c>
      <c r="V69" s="120"/>
      <c r="W69" s="120"/>
      <c r="X69" s="120"/>
      <c r="Y69" s="121"/>
      <c r="Z69" s="193">
        <v>1</v>
      </c>
      <c r="AA69" s="120"/>
      <c r="AB69" s="120"/>
      <c r="AC69" s="120"/>
      <c r="AD69" s="121"/>
      <c r="AE69" s="121"/>
    </row>
    <row r="70" spans="1:41" s="122" customFormat="1">
      <c r="A70" s="46"/>
      <c r="B70" s="47" t="s">
        <v>106</v>
      </c>
      <c r="C70" s="47"/>
      <c r="D70" s="47"/>
      <c r="E70" s="48"/>
      <c r="F70" s="189"/>
      <c r="G70" s="189"/>
      <c r="H70" s="189"/>
      <c r="I70" s="125"/>
      <c r="J70" s="189"/>
      <c r="K70" s="263"/>
      <c r="L70" s="190"/>
      <c r="M70" s="190"/>
      <c r="N70" s="189"/>
      <c r="O70" s="191"/>
      <c r="P70" s="191"/>
      <c r="Q70" s="192"/>
      <c r="R70" s="192"/>
      <c r="S70" s="253"/>
      <c r="T70" s="563"/>
      <c r="U70" s="193"/>
      <c r="V70" s="120"/>
      <c r="W70" s="120"/>
      <c r="X70" s="120"/>
      <c r="Y70" s="121"/>
      <c r="Z70" s="193"/>
      <c r="AA70" s="120"/>
      <c r="AB70" s="120"/>
      <c r="AC70" s="120"/>
      <c r="AD70" s="121"/>
      <c r="AE70" s="121"/>
    </row>
    <row r="71" spans="1:41" s="122" customFormat="1" ht="45">
      <c r="A71" s="46"/>
      <c r="B71" s="1036" t="s">
        <v>95</v>
      </c>
      <c r="C71" s="1036"/>
      <c r="D71" s="1036"/>
      <c r="E71" s="1037"/>
      <c r="F71" s="189">
        <v>69600000</v>
      </c>
      <c r="G71" s="189">
        <v>68944700</v>
      </c>
      <c r="H71" s="189">
        <v>67694000</v>
      </c>
      <c r="I71" s="125">
        <f>H71/G71</f>
        <v>0.981859374252118</v>
      </c>
      <c r="J71" s="189">
        <f>F71-H71</f>
        <v>1906000</v>
      </c>
      <c r="K71" s="263" t="s">
        <v>421</v>
      </c>
      <c r="L71" s="190" t="s">
        <v>448</v>
      </c>
      <c r="M71" s="681" t="s">
        <v>741</v>
      </c>
      <c r="N71" s="189"/>
      <c r="O71" s="191">
        <v>43139</v>
      </c>
      <c r="P71" s="191">
        <v>43328</v>
      </c>
      <c r="Q71" s="192"/>
      <c r="R71" s="192"/>
      <c r="S71" s="253"/>
      <c r="T71" s="563"/>
      <c r="U71" s="121"/>
      <c r="V71" s="120"/>
      <c r="W71" s="193">
        <v>69600000</v>
      </c>
      <c r="X71" s="120"/>
      <c r="Y71" s="121"/>
      <c r="Z71" s="121"/>
      <c r="AA71" s="120"/>
      <c r="AB71" s="193">
        <v>1</v>
      </c>
      <c r="AC71" s="120"/>
      <c r="AD71" s="121"/>
      <c r="AE71" s="121"/>
    </row>
    <row r="72" spans="1:41" s="122" customFormat="1" ht="75">
      <c r="A72" s="46"/>
      <c r="B72" s="1036" t="s">
        <v>96</v>
      </c>
      <c r="C72" s="1036"/>
      <c r="D72" s="1036"/>
      <c r="E72" s="1037"/>
      <c r="F72" s="189">
        <v>2000000000</v>
      </c>
      <c r="G72" s="189">
        <v>1943300000</v>
      </c>
      <c r="H72" s="189">
        <v>1887397000</v>
      </c>
      <c r="I72" s="125">
        <f>H72/G72</f>
        <v>0.97123295425307465</v>
      </c>
      <c r="J72" s="189">
        <f>F72-H72</f>
        <v>112603000</v>
      </c>
      <c r="K72" s="263" t="s">
        <v>639</v>
      </c>
      <c r="L72" s="681" t="s">
        <v>742</v>
      </c>
      <c r="M72" s="681" t="s">
        <v>738</v>
      </c>
      <c r="N72" s="189"/>
      <c r="O72" s="191">
        <v>43209</v>
      </c>
      <c r="P72" s="191">
        <v>43328</v>
      </c>
      <c r="Q72" s="192"/>
      <c r="R72" s="192"/>
      <c r="S72" s="253"/>
      <c r="T72" s="563">
        <v>1</v>
      </c>
      <c r="U72" s="193">
        <v>2000000000</v>
      </c>
      <c r="V72" s="120"/>
      <c r="W72" s="120"/>
      <c r="X72" s="120"/>
      <c r="Y72" s="121"/>
      <c r="Z72" s="193">
        <v>1</v>
      </c>
      <c r="AA72" s="120"/>
      <c r="AB72" s="120"/>
      <c r="AC72" s="120"/>
      <c r="AD72" s="121"/>
      <c r="AE72" s="121"/>
    </row>
    <row r="73" spans="1:41" s="122" customFormat="1">
      <c r="A73" s="46"/>
      <c r="B73" s="47" t="s">
        <v>660</v>
      </c>
      <c r="C73" s="47"/>
      <c r="D73" s="47"/>
      <c r="E73" s="48"/>
      <c r="F73" s="189"/>
      <c r="G73" s="189"/>
      <c r="H73" s="189"/>
      <c r="I73" s="125"/>
      <c r="J73" s="189"/>
      <c r="K73" s="263"/>
      <c r="L73" s="190"/>
      <c r="M73" s="190"/>
      <c r="N73" s="189"/>
      <c r="O73" s="191"/>
      <c r="P73" s="191"/>
      <c r="Q73" s="192"/>
      <c r="R73" s="192"/>
      <c r="S73" s="253"/>
      <c r="T73" s="563"/>
      <c r="U73" s="193"/>
      <c r="V73" s="120"/>
      <c r="W73" s="120"/>
      <c r="X73" s="120"/>
      <c r="Y73" s="121"/>
      <c r="Z73" s="193"/>
      <c r="AA73" s="120"/>
      <c r="AB73" s="120"/>
      <c r="AC73" s="120"/>
      <c r="AD73" s="121"/>
      <c r="AE73" s="121"/>
    </row>
    <row r="74" spans="1:41" s="122" customFormat="1">
      <c r="A74" s="46"/>
      <c r="B74" s="1036" t="s">
        <v>661</v>
      </c>
      <c r="C74" s="1036"/>
      <c r="D74" s="1036"/>
      <c r="E74" s="1037"/>
      <c r="F74" s="189">
        <v>1626300000</v>
      </c>
      <c r="G74" s="189"/>
      <c r="H74" s="189"/>
      <c r="I74" s="125"/>
      <c r="J74" s="189"/>
      <c r="K74" s="263"/>
      <c r="L74" s="190"/>
      <c r="M74" s="190"/>
      <c r="N74" s="189"/>
      <c r="O74" s="191"/>
      <c r="P74" s="191"/>
      <c r="Q74" s="192"/>
      <c r="R74" s="192"/>
      <c r="S74" s="264" t="s">
        <v>586</v>
      </c>
      <c r="T74" s="563"/>
      <c r="U74" s="193">
        <v>1626300000</v>
      </c>
      <c r="V74" s="120"/>
      <c r="W74" s="120"/>
      <c r="X74" s="120"/>
      <c r="Y74" s="121"/>
      <c r="Z74" s="193">
        <v>1</v>
      </c>
      <c r="AA74" s="120"/>
      <c r="AB74" s="120"/>
      <c r="AC74" s="120"/>
      <c r="AD74" s="121"/>
      <c r="AE74" s="121"/>
    </row>
    <row r="75" spans="1:41" s="684" customFormat="1">
      <c r="A75" s="46"/>
      <c r="B75" s="1036"/>
      <c r="C75" s="1036"/>
      <c r="D75" s="1036"/>
      <c r="E75" s="1037"/>
      <c r="F75" s="189"/>
      <c r="G75" s="189"/>
      <c r="H75" s="189"/>
      <c r="I75" s="125"/>
      <c r="J75" s="189"/>
      <c r="K75" s="263"/>
      <c r="L75" s="190"/>
      <c r="M75" s="190"/>
      <c r="N75" s="189"/>
      <c r="O75" s="191"/>
      <c r="P75" s="191"/>
      <c r="Q75" s="192"/>
      <c r="R75" s="192"/>
      <c r="S75" s="253"/>
      <c r="T75" s="563"/>
      <c r="U75" s="193"/>
      <c r="V75" s="120"/>
      <c r="W75" s="120"/>
      <c r="X75" s="120"/>
      <c r="Y75" s="121"/>
      <c r="Z75" s="193"/>
      <c r="AA75" s="120"/>
      <c r="AB75" s="120"/>
      <c r="AC75" s="120"/>
      <c r="AD75" s="121"/>
      <c r="AE75" s="121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</row>
    <row r="76" spans="1:41" s="684" customFormat="1" ht="32.25" customHeight="1">
      <c r="A76" s="1051" t="s">
        <v>107</v>
      </c>
      <c r="B76" s="1047"/>
      <c r="C76" s="1047"/>
      <c r="D76" s="1047"/>
      <c r="E76" s="1047"/>
      <c r="F76" s="189"/>
      <c r="G76" s="189"/>
      <c r="H76" s="189"/>
      <c r="I76" s="125"/>
      <c r="J76" s="189"/>
      <c r="K76" s="263"/>
      <c r="L76" s="190"/>
      <c r="M76" s="190"/>
      <c r="N76" s="189"/>
      <c r="O76" s="191"/>
      <c r="P76" s="191"/>
      <c r="Q76" s="192"/>
      <c r="R76" s="192"/>
      <c r="S76" s="253"/>
      <c r="T76" s="563"/>
      <c r="U76" s="193"/>
      <c r="V76" s="120"/>
      <c r="W76" s="120"/>
      <c r="X76" s="120"/>
      <c r="Y76" s="121"/>
      <c r="Z76" s="193"/>
      <c r="AA76" s="120"/>
      <c r="AB76" s="120"/>
      <c r="AC76" s="120"/>
      <c r="AD76" s="121"/>
      <c r="AE76" s="121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</row>
    <row r="77" spans="1:41" s="684" customFormat="1" ht="30" customHeight="1">
      <c r="A77" s="46"/>
      <c r="B77" s="1047" t="s">
        <v>108</v>
      </c>
      <c r="C77" s="1047"/>
      <c r="D77" s="1047"/>
      <c r="E77" s="1047"/>
      <c r="F77" s="685"/>
      <c r="G77" s="189"/>
      <c r="H77" s="189"/>
      <c r="I77" s="125"/>
      <c r="J77" s="189"/>
      <c r="K77" s="263"/>
      <c r="L77" s="190"/>
      <c r="M77" s="190"/>
      <c r="N77" s="189"/>
      <c r="O77" s="191"/>
      <c r="P77" s="191"/>
      <c r="Q77" s="192"/>
      <c r="R77" s="192"/>
      <c r="S77" s="253"/>
      <c r="T77" s="563"/>
      <c r="U77" s="686"/>
      <c r="V77" s="120"/>
      <c r="W77" s="120"/>
      <c r="X77" s="120"/>
      <c r="Y77" s="121"/>
      <c r="Z77" s="686"/>
      <c r="AA77" s="120"/>
      <c r="AB77" s="120"/>
      <c r="AC77" s="120"/>
      <c r="AD77" s="121"/>
      <c r="AE77" s="121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</row>
    <row r="78" spans="1:41" s="684" customFormat="1" ht="35.25" customHeight="1">
      <c r="A78" s="46"/>
      <c r="B78" s="1036" t="s">
        <v>95</v>
      </c>
      <c r="C78" s="1036"/>
      <c r="D78" s="1036"/>
      <c r="E78" s="1037"/>
      <c r="F78" s="346">
        <v>94500000</v>
      </c>
      <c r="G78" s="346">
        <v>94059900</v>
      </c>
      <c r="H78" s="346">
        <v>86779000</v>
      </c>
      <c r="I78" s="318">
        <f>H78/G78</f>
        <v>0.92259294343285503</v>
      </c>
      <c r="J78" s="346">
        <f>F78-H78</f>
        <v>7721000</v>
      </c>
      <c r="K78" s="263" t="s">
        <v>452</v>
      </c>
      <c r="L78" s="190" t="s">
        <v>453</v>
      </c>
      <c r="M78" s="681" t="s">
        <v>731</v>
      </c>
      <c r="N78" s="189"/>
      <c r="O78" s="191">
        <v>43143</v>
      </c>
      <c r="P78" s="191">
        <v>43307</v>
      </c>
      <c r="Q78" s="192"/>
      <c r="R78" s="192"/>
      <c r="S78" s="253"/>
      <c r="T78" s="563"/>
      <c r="U78" s="120"/>
      <c r="V78" s="120"/>
      <c r="W78" s="193">
        <v>94500000</v>
      </c>
      <c r="X78" s="120"/>
      <c r="Y78" s="121"/>
      <c r="Z78" s="120"/>
      <c r="AA78" s="120"/>
      <c r="AB78" s="193">
        <v>1</v>
      </c>
      <c r="AC78" s="120"/>
      <c r="AD78" s="121"/>
      <c r="AE78" s="121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</row>
    <row r="79" spans="1:41" s="684" customFormat="1" ht="35.25" customHeight="1">
      <c r="A79" s="46"/>
      <c r="B79" s="1036" t="s">
        <v>96</v>
      </c>
      <c r="C79" s="1036"/>
      <c r="D79" s="1036"/>
      <c r="E79" s="1037"/>
      <c r="F79" s="346">
        <v>2839870000</v>
      </c>
      <c r="G79" s="346">
        <v>2826794000</v>
      </c>
      <c r="H79" s="346">
        <v>2700000000</v>
      </c>
      <c r="I79" s="318">
        <f>H79/G79</f>
        <v>0.95514565263687412</v>
      </c>
      <c r="J79" s="346">
        <f>F79-H79</f>
        <v>139870000</v>
      </c>
      <c r="K79" s="263" t="s">
        <v>504</v>
      </c>
      <c r="L79" s="190" t="s">
        <v>505</v>
      </c>
      <c r="M79" s="681" t="s">
        <v>732</v>
      </c>
      <c r="N79" s="189"/>
      <c r="O79" s="191">
        <v>43187</v>
      </c>
      <c r="P79" s="191">
        <v>43307</v>
      </c>
      <c r="Q79" s="192">
        <v>3.05</v>
      </c>
      <c r="R79" s="192">
        <v>7.23</v>
      </c>
      <c r="S79" s="253"/>
      <c r="T79" s="563">
        <v>1</v>
      </c>
      <c r="U79" s="193">
        <v>2839870000</v>
      </c>
      <c r="V79" s="120"/>
      <c r="W79" s="120"/>
      <c r="X79" s="120"/>
      <c r="Y79" s="121"/>
      <c r="Z79" s="193">
        <v>1</v>
      </c>
      <c r="AA79" s="120"/>
      <c r="AB79" s="120"/>
      <c r="AC79" s="120"/>
      <c r="AD79" s="121"/>
      <c r="AE79" s="121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</row>
    <row r="80" spans="1:41" s="684" customFormat="1">
      <c r="A80" s="46"/>
      <c r="B80" s="1036"/>
      <c r="C80" s="1036"/>
      <c r="D80" s="1036"/>
      <c r="E80" s="1037"/>
      <c r="F80" s="346"/>
      <c r="G80" s="346"/>
      <c r="H80" s="346"/>
      <c r="I80" s="318"/>
      <c r="J80" s="346"/>
      <c r="K80" s="263"/>
      <c r="L80" s="190"/>
      <c r="M80" s="190"/>
      <c r="N80" s="189"/>
      <c r="O80" s="191"/>
      <c r="P80" s="191"/>
      <c r="Q80" s="192"/>
      <c r="R80" s="192"/>
      <c r="S80" s="253"/>
      <c r="T80" s="563"/>
      <c r="U80" s="193"/>
      <c r="V80" s="120"/>
      <c r="W80" s="120"/>
      <c r="X80" s="120"/>
      <c r="Y80" s="121"/>
      <c r="Z80" s="193"/>
      <c r="AA80" s="120"/>
      <c r="AB80" s="120"/>
      <c r="AC80" s="120"/>
      <c r="AD80" s="121"/>
      <c r="AE80" s="121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</row>
    <row r="81" spans="1:41" s="684" customFormat="1">
      <c r="A81" s="46" t="s">
        <v>109</v>
      </c>
      <c r="B81" s="47"/>
      <c r="C81" s="47"/>
      <c r="D81" s="47"/>
      <c r="E81" s="48"/>
      <c r="F81" s="346"/>
      <c r="G81" s="346"/>
      <c r="H81" s="346"/>
      <c r="I81" s="318"/>
      <c r="J81" s="346"/>
      <c r="K81" s="263"/>
      <c r="L81" s="190"/>
      <c r="M81" s="190"/>
      <c r="N81" s="189"/>
      <c r="O81" s="191"/>
      <c r="P81" s="191"/>
      <c r="Q81" s="192"/>
      <c r="R81" s="192"/>
      <c r="S81" s="253"/>
      <c r="T81" s="563"/>
      <c r="U81" s="193"/>
      <c r="V81" s="120"/>
      <c r="W81" s="120"/>
      <c r="X81" s="120"/>
      <c r="Y81" s="121"/>
      <c r="Z81" s="193"/>
      <c r="AA81" s="120"/>
      <c r="AB81" s="120"/>
      <c r="AC81" s="120"/>
      <c r="AD81" s="121"/>
      <c r="AE81" s="121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</row>
    <row r="82" spans="1:41" s="684" customFormat="1">
      <c r="A82" s="46"/>
      <c r="B82" s="47" t="s">
        <v>341</v>
      </c>
      <c r="C82" s="47"/>
      <c r="D82" s="47"/>
      <c r="E82" s="48"/>
      <c r="F82" s="346"/>
      <c r="G82" s="346"/>
      <c r="H82" s="346"/>
      <c r="I82" s="318"/>
      <c r="J82" s="346"/>
      <c r="K82" s="263"/>
      <c r="L82" s="190"/>
      <c r="M82" s="190"/>
      <c r="N82" s="189"/>
      <c r="O82" s="191"/>
      <c r="P82" s="191"/>
      <c r="Q82" s="192"/>
      <c r="R82" s="192"/>
      <c r="S82" s="253"/>
      <c r="T82" s="563"/>
      <c r="U82" s="193"/>
      <c r="V82" s="120"/>
      <c r="W82" s="120"/>
      <c r="X82" s="120"/>
      <c r="Y82" s="121"/>
      <c r="Z82" s="193"/>
      <c r="AA82" s="120"/>
      <c r="AB82" s="120"/>
      <c r="AC82" s="120"/>
      <c r="AD82" s="121"/>
      <c r="AE82" s="121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</row>
    <row r="83" spans="1:41" s="684" customFormat="1" ht="90">
      <c r="A83" s="46"/>
      <c r="B83" s="47" t="s">
        <v>342</v>
      </c>
      <c r="C83" s="47"/>
      <c r="D83" s="47"/>
      <c r="E83" s="48"/>
      <c r="F83" s="346">
        <v>3200000000</v>
      </c>
      <c r="G83" s="489">
        <v>3199966000</v>
      </c>
      <c r="H83" s="687">
        <v>3132800000</v>
      </c>
      <c r="I83" s="318">
        <f>H83/G83</f>
        <v>0.97901040198552114</v>
      </c>
      <c r="J83" s="346">
        <f>F83-H83</f>
        <v>67200000</v>
      </c>
      <c r="K83" s="673" t="s">
        <v>745</v>
      </c>
      <c r="L83" s="681" t="s">
        <v>746</v>
      </c>
      <c r="M83" s="190"/>
      <c r="N83" s="189"/>
      <c r="O83" s="191"/>
      <c r="P83" s="191"/>
      <c r="Q83" s="192"/>
      <c r="R83" s="192"/>
      <c r="S83" s="253"/>
      <c r="T83" s="563"/>
      <c r="U83" s="120"/>
      <c r="V83" s="120"/>
      <c r="W83" s="120"/>
      <c r="X83" s="193">
        <v>3200000000</v>
      </c>
      <c r="Y83" s="121"/>
      <c r="Z83" s="120"/>
      <c r="AA83" s="120"/>
      <c r="AB83" s="120"/>
      <c r="AC83" s="193">
        <v>1</v>
      </c>
      <c r="AD83" s="121"/>
      <c r="AE83" s="121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</row>
    <row r="84" spans="1:41" s="684" customFormat="1">
      <c r="A84" s="46"/>
      <c r="B84" s="47" t="s">
        <v>343</v>
      </c>
      <c r="C84" s="47"/>
      <c r="D84" s="47"/>
      <c r="E84" s="48"/>
      <c r="F84" s="346"/>
      <c r="G84" s="346"/>
      <c r="H84" s="346"/>
      <c r="I84" s="318"/>
      <c r="J84" s="346"/>
      <c r="K84" s="263"/>
      <c r="L84" s="190"/>
      <c r="M84" s="190"/>
      <c r="N84" s="189"/>
      <c r="O84" s="191"/>
      <c r="P84" s="191"/>
      <c r="Q84" s="192"/>
      <c r="R84" s="192"/>
      <c r="S84" s="253"/>
      <c r="T84" s="563"/>
      <c r="U84" s="193"/>
      <c r="V84" s="120"/>
      <c r="W84" s="120"/>
      <c r="X84" s="120"/>
      <c r="Y84" s="121"/>
      <c r="Z84" s="193"/>
      <c r="AA84" s="120"/>
      <c r="AB84" s="120"/>
      <c r="AC84" s="120"/>
      <c r="AD84" s="121"/>
      <c r="AE84" s="121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</row>
    <row r="85" spans="1:41" s="684" customFormat="1">
      <c r="A85" s="46"/>
      <c r="B85" s="47" t="s">
        <v>110</v>
      </c>
      <c r="C85" s="47"/>
      <c r="D85" s="47"/>
      <c r="E85" s="48"/>
      <c r="F85" s="346"/>
      <c r="G85" s="346"/>
      <c r="H85" s="346"/>
      <c r="I85" s="318"/>
      <c r="J85" s="346"/>
      <c r="K85" s="263"/>
      <c r="L85" s="190"/>
      <c r="M85" s="190"/>
      <c r="N85" s="189"/>
      <c r="O85" s="191"/>
      <c r="P85" s="191"/>
      <c r="Q85" s="192"/>
      <c r="R85" s="192"/>
      <c r="S85" s="253"/>
      <c r="T85" s="563"/>
      <c r="U85" s="193"/>
      <c r="V85" s="120"/>
      <c r="W85" s="120"/>
      <c r="X85" s="120"/>
      <c r="Y85" s="121"/>
      <c r="Z85" s="193"/>
      <c r="AA85" s="120"/>
      <c r="AB85" s="120"/>
      <c r="AC85" s="120"/>
      <c r="AD85" s="121"/>
      <c r="AE85" s="121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</row>
    <row r="86" spans="1:41" s="684" customFormat="1" ht="30">
      <c r="A86" s="46"/>
      <c r="B86" s="1036" t="s">
        <v>95</v>
      </c>
      <c r="C86" s="1036"/>
      <c r="D86" s="1036"/>
      <c r="E86" s="1037"/>
      <c r="F86" s="346">
        <v>136500000</v>
      </c>
      <c r="G86" s="346">
        <v>86454500</v>
      </c>
      <c r="H86" s="683">
        <v>82802500</v>
      </c>
      <c r="I86" s="318">
        <f>H86/G86</f>
        <v>0.95775812710732233</v>
      </c>
      <c r="J86" s="346">
        <f>F86-H86</f>
        <v>53697500</v>
      </c>
      <c r="K86" s="673" t="s">
        <v>424</v>
      </c>
      <c r="L86" s="681" t="s">
        <v>524</v>
      </c>
      <c r="M86" s="190"/>
      <c r="N86" s="189"/>
      <c r="O86" s="191"/>
      <c r="P86" s="191"/>
      <c r="Q86" s="192"/>
      <c r="R86" s="192"/>
      <c r="S86" s="253"/>
      <c r="T86" s="563"/>
      <c r="U86" s="120"/>
      <c r="V86" s="120"/>
      <c r="W86" s="193">
        <v>136500000</v>
      </c>
      <c r="X86" s="120"/>
      <c r="Y86" s="121"/>
      <c r="Z86" s="120"/>
      <c r="AA86" s="120"/>
      <c r="AB86" s="193">
        <v>1</v>
      </c>
      <c r="AC86" s="120"/>
      <c r="AD86" s="121"/>
      <c r="AE86" s="121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</row>
    <row r="87" spans="1:41" s="684" customFormat="1" ht="30">
      <c r="A87" s="46"/>
      <c r="B87" s="1036" t="s">
        <v>96</v>
      </c>
      <c r="C87" s="1036"/>
      <c r="D87" s="1036"/>
      <c r="E87" s="1037"/>
      <c r="F87" s="346">
        <v>1611220000</v>
      </c>
      <c r="G87" s="317">
        <v>1598700000</v>
      </c>
      <c r="H87" s="346">
        <v>1563708000</v>
      </c>
      <c r="I87" s="318">
        <f>H87/G87</f>
        <v>0.9781122161756427</v>
      </c>
      <c r="J87" s="346">
        <f>F87-H87</f>
        <v>47512000</v>
      </c>
      <c r="K87" s="673" t="s">
        <v>743</v>
      </c>
      <c r="L87" s="681" t="s">
        <v>744</v>
      </c>
      <c r="M87" s="190"/>
      <c r="N87" s="189"/>
      <c r="O87" s="191"/>
      <c r="P87" s="191"/>
      <c r="Q87" s="192"/>
      <c r="R87" s="192"/>
      <c r="S87" s="253"/>
      <c r="T87" s="563"/>
      <c r="U87" s="193">
        <v>1611220000</v>
      </c>
      <c r="V87" s="120"/>
      <c r="W87" s="120"/>
      <c r="X87" s="120"/>
      <c r="Y87" s="121"/>
      <c r="Z87" s="193">
        <v>1</v>
      </c>
      <c r="AA87" s="120"/>
      <c r="AB87" s="120"/>
      <c r="AC87" s="120"/>
      <c r="AD87" s="121"/>
      <c r="AE87" s="121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</row>
    <row r="88" spans="1:41" s="684" customFormat="1">
      <c r="A88" s="46"/>
      <c r="B88" s="1036"/>
      <c r="C88" s="1036"/>
      <c r="D88" s="1036"/>
      <c r="E88" s="1037"/>
      <c r="F88" s="346"/>
      <c r="G88" s="346"/>
      <c r="H88" s="346"/>
      <c r="I88" s="318"/>
      <c r="J88" s="346"/>
      <c r="K88" s="263"/>
      <c r="L88" s="190"/>
      <c r="M88" s="190"/>
      <c r="N88" s="189"/>
      <c r="O88" s="191"/>
      <c r="P88" s="191"/>
      <c r="Q88" s="192"/>
      <c r="R88" s="192"/>
      <c r="S88" s="253"/>
      <c r="T88" s="563"/>
      <c r="U88" s="193"/>
      <c r="V88" s="120"/>
      <c r="W88" s="120"/>
      <c r="X88" s="120"/>
      <c r="Y88" s="121"/>
      <c r="Z88" s="193"/>
      <c r="AA88" s="120"/>
      <c r="AB88" s="120"/>
      <c r="AC88" s="120"/>
      <c r="AD88" s="121"/>
      <c r="AE88" s="121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</row>
    <row r="89" spans="1:41" s="684" customFormat="1">
      <c r="A89" s="46" t="s">
        <v>33</v>
      </c>
      <c r="B89" s="47"/>
      <c r="C89" s="47"/>
      <c r="D89" s="47"/>
      <c r="E89" s="48"/>
      <c r="F89" s="346"/>
      <c r="G89" s="346"/>
      <c r="H89" s="346"/>
      <c r="I89" s="318"/>
      <c r="J89" s="346"/>
      <c r="K89" s="263"/>
      <c r="L89" s="190"/>
      <c r="M89" s="190"/>
      <c r="N89" s="189"/>
      <c r="O89" s="191"/>
      <c r="P89" s="191"/>
      <c r="Q89" s="192"/>
      <c r="R89" s="192"/>
      <c r="S89" s="253"/>
      <c r="T89" s="563"/>
      <c r="U89" s="193"/>
      <c r="V89" s="120"/>
      <c r="W89" s="120"/>
      <c r="X89" s="120"/>
      <c r="Y89" s="121"/>
      <c r="Z89" s="193"/>
      <c r="AA89" s="120"/>
      <c r="AB89" s="120"/>
      <c r="AC89" s="120"/>
      <c r="AD89" s="121"/>
      <c r="AE89" s="121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</row>
    <row r="90" spans="1:41" s="684" customFormat="1">
      <c r="A90" s="46"/>
      <c r="B90" s="47" t="s">
        <v>111</v>
      </c>
      <c r="C90" s="47"/>
      <c r="D90" s="47"/>
      <c r="E90" s="48"/>
      <c r="F90" s="346"/>
      <c r="G90" s="346"/>
      <c r="H90" s="346"/>
      <c r="I90" s="318"/>
      <c r="J90" s="346"/>
      <c r="K90" s="263"/>
      <c r="L90" s="190"/>
      <c r="M90" s="190"/>
      <c r="N90" s="189"/>
      <c r="O90" s="191"/>
      <c r="P90" s="191"/>
      <c r="Q90" s="192"/>
      <c r="R90" s="192"/>
      <c r="S90" s="253"/>
      <c r="T90" s="563"/>
      <c r="U90" s="193"/>
      <c r="V90" s="120"/>
      <c r="W90" s="120"/>
      <c r="X90" s="120"/>
      <c r="Y90" s="121"/>
      <c r="Z90" s="193"/>
      <c r="AA90" s="120"/>
      <c r="AB90" s="120"/>
      <c r="AC90" s="120"/>
      <c r="AD90" s="121"/>
      <c r="AE90" s="121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</row>
    <row r="91" spans="1:41" s="684" customFormat="1" ht="75">
      <c r="A91" s="46"/>
      <c r="B91" s="47" t="s">
        <v>112</v>
      </c>
      <c r="C91" s="47"/>
      <c r="D91" s="47"/>
      <c r="E91" s="48"/>
      <c r="F91" s="346">
        <v>323000000</v>
      </c>
      <c r="G91" s="346">
        <v>319136400</v>
      </c>
      <c r="H91" s="346">
        <v>317735000</v>
      </c>
      <c r="I91" s="318">
        <f>H91/G91</f>
        <v>0.99560877417931648</v>
      </c>
      <c r="J91" s="346">
        <f>F91-H91</f>
        <v>5265000</v>
      </c>
      <c r="K91" s="263" t="s">
        <v>522</v>
      </c>
      <c r="L91" s="190" t="s">
        <v>523</v>
      </c>
      <c r="M91" s="681" t="s">
        <v>747</v>
      </c>
      <c r="N91" s="189"/>
      <c r="O91" s="682">
        <v>43223</v>
      </c>
      <c r="P91" s="191">
        <v>43432</v>
      </c>
      <c r="Q91" s="192"/>
      <c r="R91" s="192"/>
      <c r="S91" s="253"/>
      <c r="T91" s="563"/>
      <c r="U91" s="120"/>
      <c r="V91" s="120"/>
      <c r="W91" s="193">
        <v>323000000</v>
      </c>
      <c r="X91" s="120"/>
      <c r="Y91" s="121"/>
      <c r="Z91" s="120"/>
      <c r="AA91" s="120"/>
      <c r="AB91" s="193">
        <v>1</v>
      </c>
      <c r="AC91" s="120"/>
      <c r="AD91" s="121"/>
      <c r="AE91" s="121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</row>
    <row r="92" spans="1:41" s="684" customFormat="1" ht="135">
      <c r="A92" s="46"/>
      <c r="B92" s="1036" t="s">
        <v>5</v>
      </c>
      <c r="C92" s="1036"/>
      <c r="D92" s="1036"/>
      <c r="E92" s="1037"/>
      <c r="F92" s="189">
        <v>15000000000</v>
      </c>
      <c r="G92" s="189">
        <v>14921500000</v>
      </c>
      <c r="H92" s="189">
        <v>13876000000</v>
      </c>
      <c r="I92" s="125">
        <f>H92/G92</f>
        <v>0.92993331769594212</v>
      </c>
      <c r="J92" s="189">
        <f>F92-H92</f>
        <v>1124000000</v>
      </c>
      <c r="K92" s="263" t="s">
        <v>635</v>
      </c>
      <c r="L92" s="681" t="s">
        <v>749</v>
      </c>
      <c r="M92" s="681" t="s">
        <v>748</v>
      </c>
      <c r="N92" s="189"/>
      <c r="O92" s="191">
        <v>43223</v>
      </c>
      <c r="P92" s="191">
        <v>43432</v>
      </c>
      <c r="Q92" s="192"/>
      <c r="R92" s="192"/>
      <c r="S92" s="253"/>
      <c r="T92" s="563"/>
      <c r="U92" s="193">
        <v>15000000000</v>
      </c>
      <c r="V92" s="120"/>
      <c r="W92" s="120"/>
      <c r="X92" s="120"/>
      <c r="Y92" s="121"/>
      <c r="Z92" s="193">
        <v>1</v>
      </c>
      <c r="AA92" s="120"/>
      <c r="AB92" s="120"/>
      <c r="AC92" s="120"/>
      <c r="AD92" s="121"/>
      <c r="AE92" s="121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</row>
    <row r="93" spans="1:41" s="684" customFormat="1">
      <c r="A93" s="46"/>
      <c r="B93" s="1044"/>
      <c r="C93" s="1044"/>
      <c r="D93" s="1044"/>
      <c r="E93" s="1045"/>
      <c r="F93" s="189"/>
      <c r="G93" s="189"/>
      <c r="H93" s="189"/>
      <c r="I93" s="125"/>
      <c r="J93" s="189"/>
      <c r="K93" s="263"/>
      <c r="L93" s="190"/>
      <c r="M93" s="190"/>
      <c r="N93" s="189"/>
      <c r="O93" s="191"/>
      <c r="P93" s="191"/>
      <c r="Q93" s="192"/>
      <c r="R93" s="192"/>
      <c r="S93" s="253"/>
      <c r="T93" s="563"/>
      <c r="U93" s="193"/>
      <c r="V93" s="120"/>
      <c r="W93" s="120"/>
      <c r="X93" s="120"/>
      <c r="Y93" s="121"/>
      <c r="Z93" s="193"/>
      <c r="AA93" s="120"/>
      <c r="AB93" s="120"/>
      <c r="AC93" s="120"/>
      <c r="AD93" s="121"/>
      <c r="AE93" s="121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</row>
    <row r="94" spans="1:41" s="684" customFormat="1">
      <c r="A94" s="46" t="s">
        <v>113</v>
      </c>
      <c r="B94" s="47"/>
      <c r="C94" s="47"/>
      <c r="D94" s="47"/>
      <c r="E94" s="48"/>
      <c r="F94" s="189"/>
      <c r="G94" s="189"/>
      <c r="H94" s="189"/>
      <c r="I94" s="125"/>
      <c r="J94" s="189"/>
      <c r="K94" s="263"/>
      <c r="L94" s="190"/>
      <c r="M94" s="190"/>
      <c r="N94" s="189"/>
      <c r="O94" s="191"/>
      <c r="P94" s="191"/>
      <c r="Q94" s="192"/>
      <c r="R94" s="192"/>
      <c r="S94" s="253"/>
      <c r="T94" s="563"/>
      <c r="U94" s="193"/>
      <c r="V94" s="120"/>
      <c r="W94" s="120"/>
      <c r="X94" s="120"/>
      <c r="Y94" s="121"/>
      <c r="Z94" s="193"/>
      <c r="AA94" s="120"/>
      <c r="AB94" s="120"/>
      <c r="AC94" s="120"/>
      <c r="AD94" s="121"/>
      <c r="AE94" s="121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</row>
    <row r="95" spans="1:41" s="684" customFormat="1">
      <c r="A95" s="46"/>
      <c r="B95" s="15" t="s">
        <v>114</v>
      </c>
      <c r="C95" s="47"/>
      <c r="D95" s="47"/>
      <c r="E95" s="48"/>
      <c r="F95" s="189"/>
      <c r="G95" s="189"/>
      <c r="H95" s="189"/>
      <c r="I95" s="125"/>
      <c r="J95" s="189"/>
      <c r="K95" s="263"/>
      <c r="L95" s="190"/>
      <c r="M95" s="190"/>
      <c r="N95" s="189"/>
      <c r="O95" s="191"/>
      <c r="P95" s="191"/>
      <c r="Q95" s="192"/>
      <c r="R95" s="192"/>
      <c r="S95" s="253"/>
      <c r="T95" s="563"/>
      <c r="U95" s="193"/>
      <c r="V95" s="120"/>
      <c r="W95" s="120"/>
      <c r="X95" s="120"/>
      <c r="Y95" s="121"/>
      <c r="Z95" s="193"/>
      <c r="AA95" s="120"/>
      <c r="AB95" s="120"/>
      <c r="AC95" s="120"/>
      <c r="AD95" s="121"/>
      <c r="AE95" s="121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</row>
    <row r="96" spans="1:41" s="684" customFormat="1" ht="45">
      <c r="A96" s="46"/>
      <c r="B96" s="1036" t="s">
        <v>94</v>
      </c>
      <c r="C96" s="1036"/>
      <c r="D96" s="1036"/>
      <c r="E96" s="1037"/>
      <c r="F96" s="189">
        <v>72000000</v>
      </c>
      <c r="G96" s="189">
        <v>71780000</v>
      </c>
      <c r="H96" s="189">
        <v>70719000</v>
      </c>
      <c r="I96" s="125">
        <f>H96/G96</f>
        <v>0.98521872387851772</v>
      </c>
      <c r="J96" s="189">
        <f>F96-H96</f>
        <v>1281000</v>
      </c>
      <c r="K96" s="263" t="s">
        <v>454</v>
      </c>
      <c r="L96" s="190" t="s">
        <v>455</v>
      </c>
      <c r="M96" s="263" t="s">
        <v>537</v>
      </c>
      <c r="N96" s="189"/>
      <c r="O96" s="191">
        <v>43159</v>
      </c>
      <c r="P96" s="191">
        <v>43218</v>
      </c>
      <c r="Q96" s="192"/>
      <c r="R96" s="192"/>
      <c r="S96" s="263"/>
      <c r="T96" s="563"/>
      <c r="U96" s="120"/>
      <c r="V96" s="193">
        <v>72000000</v>
      </c>
      <c r="W96" s="120"/>
      <c r="X96" s="120"/>
      <c r="Y96" s="121"/>
      <c r="Z96" s="120"/>
      <c r="AA96" s="193">
        <v>1</v>
      </c>
      <c r="AB96" s="120"/>
      <c r="AC96" s="120"/>
      <c r="AD96" s="121"/>
      <c r="AE96" s="121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</row>
    <row r="97" spans="1:41" s="684" customFormat="1">
      <c r="A97" s="46"/>
      <c r="B97" s="1036" t="s">
        <v>96</v>
      </c>
      <c r="C97" s="1036"/>
      <c r="D97" s="1036"/>
      <c r="E97" s="1037"/>
      <c r="F97" s="189">
        <v>1197650000</v>
      </c>
      <c r="G97" s="189"/>
      <c r="H97" s="189"/>
      <c r="I97" s="125"/>
      <c r="J97" s="189"/>
      <c r="K97" s="263"/>
      <c r="L97" s="190"/>
      <c r="M97" s="190"/>
      <c r="N97" s="189"/>
      <c r="O97" s="191"/>
      <c r="P97" s="191"/>
      <c r="Q97" s="192"/>
      <c r="R97" s="192"/>
      <c r="S97" s="688" t="s">
        <v>586</v>
      </c>
      <c r="T97" s="563"/>
      <c r="U97" s="193">
        <v>1197650000</v>
      </c>
      <c r="V97" s="120"/>
      <c r="W97" s="120"/>
      <c r="X97" s="120"/>
      <c r="Y97" s="121"/>
      <c r="Z97" s="193">
        <v>1</v>
      </c>
      <c r="AA97" s="120"/>
      <c r="AB97" s="120"/>
      <c r="AC97" s="120"/>
      <c r="AD97" s="121"/>
      <c r="AE97" s="121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</row>
    <row r="98" spans="1:41" s="684" customFormat="1">
      <c r="A98" s="46"/>
      <c r="B98" s="15" t="s">
        <v>115</v>
      </c>
      <c r="C98" s="47"/>
      <c r="D98" s="47"/>
      <c r="E98" s="48"/>
      <c r="F98" s="189"/>
      <c r="G98" s="189"/>
      <c r="H98" s="189"/>
      <c r="I98" s="125"/>
      <c r="J98" s="189"/>
      <c r="K98" s="263"/>
      <c r="L98" s="190"/>
      <c r="M98" s="190"/>
      <c r="N98" s="189"/>
      <c r="O98" s="191"/>
      <c r="P98" s="191"/>
      <c r="Q98" s="192"/>
      <c r="R98" s="192"/>
      <c r="S98" s="253"/>
      <c r="T98" s="563"/>
      <c r="U98" s="193"/>
      <c r="V98" s="120"/>
      <c r="W98" s="120"/>
      <c r="X98" s="120"/>
      <c r="Y98" s="121"/>
      <c r="Z98" s="193"/>
      <c r="AA98" s="120"/>
      <c r="AB98" s="120"/>
      <c r="AC98" s="120"/>
      <c r="AD98" s="121"/>
      <c r="AE98" s="121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</row>
    <row r="99" spans="1:41" s="684" customFormat="1" ht="45">
      <c r="A99" s="46"/>
      <c r="B99" s="1036" t="s">
        <v>94</v>
      </c>
      <c r="C99" s="1036"/>
      <c r="D99" s="1036"/>
      <c r="E99" s="1037"/>
      <c r="F99" s="189">
        <v>72000000</v>
      </c>
      <c r="G99" s="189">
        <v>71780000</v>
      </c>
      <c r="H99" s="189">
        <v>71214000</v>
      </c>
      <c r="I99" s="125">
        <f>H99/G99</f>
        <v>0.99211479520757873</v>
      </c>
      <c r="J99" s="189">
        <f>F99-H99</f>
        <v>786000</v>
      </c>
      <c r="K99" s="263" t="s">
        <v>456</v>
      </c>
      <c r="L99" s="190" t="s">
        <v>457</v>
      </c>
      <c r="M99" s="263" t="s">
        <v>538</v>
      </c>
      <c r="N99" s="189"/>
      <c r="O99" s="191">
        <v>43159</v>
      </c>
      <c r="P99" s="191">
        <v>43218</v>
      </c>
      <c r="Q99" s="192"/>
      <c r="R99" s="192"/>
      <c r="S99" s="263"/>
      <c r="T99" s="563"/>
      <c r="U99" s="120"/>
      <c r="V99" s="193">
        <v>72000000</v>
      </c>
      <c r="W99" s="120"/>
      <c r="X99" s="120"/>
      <c r="Y99" s="121"/>
      <c r="Z99" s="120"/>
      <c r="AA99" s="193">
        <v>1</v>
      </c>
      <c r="AB99" s="120"/>
      <c r="AC99" s="120"/>
      <c r="AD99" s="121"/>
      <c r="AE99" s="121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</row>
    <row r="100" spans="1:41" s="684" customFormat="1">
      <c r="A100" s="46"/>
      <c r="B100" s="1036" t="s">
        <v>96</v>
      </c>
      <c r="C100" s="1036"/>
      <c r="D100" s="1036"/>
      <c r="E100" s="1037"/>
      <c r="F100" s="189">
        <v>1197750000</v>
      </c>
      <c r="G100" s="189"/>
      <c r="H100" s="189"/>
      <c r="I100" s="125"/>
      <c r="J100" s="189"/>
      <c r="K100" s="263"/>
      <c r="L100" s="190"/>
      <c r="M100" s="190"/>
      <c r="N100" s="189"/>
      <c r="O100" s="191"/>
      <c r="P100" s="191"/>
      <c r="Q100" s="192"/>
      <c r="R100" s="192"/>
      <c r="S100" s="688" t="s">
        <v>586</v>
      </c>
      <c r="T100" s="563"/>
      <c r="U100" s="193">
        <v>1197750000</v>
      </c>
      <c r="V100" s="120"/>
      <c r="W100" s="120"/>
      <c r="X100" s="120"/>
      <c r="Y100" s="121"/>
      <c r="Z100" s="193">
        <v>1</v>
      </c>
      <c r="AA100" s="120"/>
      <c r="AB100" s="120"/>
      <c r="AC100" s="120"/>
      <c r="AD100" s="121"/>
      <c r="AE100" s="121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</row>
    <row r="101" spans="1:41" s="684" customFormat="1">
      <c r="A101" s="46"/>
      <c r="B101" s="1044"/>
      <c r="C101" s="1044"/>
      <c r="D101" s="1044"/>
      <c r="E101" s="1045"/>
      <c r="F101" s="189"/>
      <c r="G101" s="189"/>
      <c r="H101" s="189"/>
      <c r="I101" s="125"/>
      <c r="J101" s="189"/>
      <c r="K101" s="263"/>
      <c r="L101" s="190"/>
      <c r="M101" s="190"/>
      <c r="N101" s="189"/>
      <c r="O101" s="191"/>
      <c r="P101" s="191"/>
      <c r="Q101" s="192"/>
      <c r="R101" s="192"/>
      <c r="S101" s="253"/>
      <c r="T101" s="563"/>
      <c r="U101" s="193"/>
      <c r="V101" s="120"/>
      <c r="W101" s="120"/>
      <c r="X101" s="120"/>
      <c r="Y101" s="121"/>
      <c r="Z101" s="193"/>
      <c r="AA101" s="120"/>
      <c r="AB101" s="120"/>
      <c r="AC101" s="120"/>
      <c r="AD101" s="121"/>
      <c r="AE101" s="121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</row>
    <row r="102" spans="1:41" s="684" customFormat="1">
      <c r="A102" s="46" t="s">
        <v>116</v>
      </c>
      <c r="B102" s="47"/>
      <c r="C102" s="47"/>
      <c r="D102" s="47"/>
      <c r="E102" s="48"/>
      <c r="F102" s="189"/>
      <c r="G102" s="189"/>
      <c r="H102" s="189"/>
      <c r="I102" s="125"/>
      <c r="J102" s="189"/>
      <c r="K102" s="263"/>
      <c r="L102" s="190"/>
      <c r="M102" s="190"/>
      <c r="N102" s="189"/>
      <c r="O102" s="191"/>
      <c r="P102" s="191"/>
      <c r="Q102" s="192"/>
      <c r="R102" s="192"/>
      <c r="S102" s="253"/>
      <c r="T102" s="563"/>
      <c r="U102" s="193"/>
      <c r="V102" s="120"/>
      <c r="W102" s="120"/>
      <c r="X102" s="120"/>
      <c r="Y102" s="121"/>
      <c r="Z102" s="193"/>
      <c r="AA102" s="120"/>
      <c r="AB102" s="120"/>
      <c r="AC102" s="120"/>
      <c r="AD102" s="121"/>
      <c r="AE102" s="121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</row>
    <row r="103" spans="1:41" s="684" customFormat="1">
      <c r="A103" s="46"/>
      <c r="B103" s="1171" t="s">
        <v>128</v>
      </c>
      <c r="C103" s="1171"/>
      <c r="D103" s="1171"/>
      <c r="E103" s="1172"/>
      <c r="F103" s="189"/>
      <c r="G103" s="189"/>
      <c r="H103" s="189"/>
      <c r="I103" s="125"/>
      <c r="J103" s="189"/>
      <c r="K103" s="263"/>
      <c r="L103" s="190"/>
      <c r="M103" s="190"/>
      <c r="N103" s="189"/>
      <c r="O103" s="191"/>
      <c r="P103" s="191"/>
      <c r="Q103" s="192"/>
      <c r="R103" s="192"/>
      <c r="S103" s="253"/>
      <c r="T103" s="563"/>
      <c r="U103" s="193"/>
      <c r="V103" s="120"/>
      <c r="W103" s="120"/>
      <c r="X103" s="120"/>
      <c r="Y103" s="121"/>
      <c r="Z103" s="193"/>
      <c r="AA103" s="120"/>
      <c r="AB103" s="120"/>
      <c r="AC103" s="120"/>
      <c r="AD103" s="121"/>
      <c r="AE103" s="121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</row>
    <row r="104" spans="1:41" s="684" customFormat="1">
      <c r="A104" s="46"/>
      <c r="B104" s="15" t="s">
        <v>117</v>
      </c>
      <c r="C104" s="47"/>
      <c r="D104" s="47"/>
      <c r="E104" s="48"/>
      <c r="F104" s="189"/>
      <c r="G104" s="189"/>
      <c r="H104" s="189"/>
      <c r="I104" s="125"/>
      <c r="J104" s="189"/>
      <c r="K104" s="263"/>
      <c r="L104" s="190"/>
      <c r="M104" s="190"/>
      <c r="N104" s="189"/>
      <c r="O104" s="191"/>
      <c r="P104" s="191"/>
      <c r="Q104" s="192"/>
      <c r="R104" s="192"/>
      <c r="S104" s="253"/>
      <c r="T104" s="563"/>
      <c r="U104" s="193"/>
      <c r="V104" s="120"/>
      <c r="W104" s="120"/>
      <c r="X104" s="120"/>
      <c r="Y104" s="121"/>
      <c r="Z104" s="193"/>
      <c r="AA104" s="120"/>
      <c r="AB104" s="120"/>
      <c r="AC104" s="120"/>
      <c r="AD104" s="121"/>
      <c r="AE104" s="121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</row>
    <row r="105" spans="1:41" s="684" customFormat="1">
      <c r="A105" s="46"/>
      <c r="B105" s="1036" t="s">
        <v>96</v>
      </c>
      <c r="C105" s="1036"/>
      <c r="D105" s="1036"/>
      <c r="E105" s="1037"/>
      <c r="F105" s="189">
        <v>1300000000</v>
      </c>
      <c r="G105" s="189">
        <v>1245850000</v>
      </c>
      <c r="H105" s="189">
        <v>1157130000</v>
      </c>
      <c r="I105" s="125">
        <f>H105/G105</f>
        <v>0.92878757474816387</v>
      </c>
      <c r="J105" s="189">
        <f>F105-H105</f>
        <v>142870000</v>
      </c>
      <c r="K105" s="263" t="s">
        <v>629</v>
      </c>
      <c r="L105" s="190"/>
      <c r="M105" s="190"/>
      <c r="N105" s="189"/>
      <c r="O105" s="191"/>
      <c r="P105" s="191"/>
      <c r="Q105" s="192"/>
      <c r="R105" s="192"/>
      <c r="S105" s="253"/>
      <c r="T105" s="563"/>
      <c r="U105" s="193">
        <v>1300000000</v>
      </c>
      <c r="V105" s="120"/>
      <c r="W105" s="120"/>
      <c r="X105" s="120"/>
      <c r="Y105" s="121"/>
      <c r="Z105" s="193">
        <v>1</v>
      </c>
      <c r="AA105" s="120"/>
      <c r="AB105" s="120"/>
      <c r="AC105" s="120"/>
      <c r="AD105" s="121"/>
      <c r="AE105" s="121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</row>
    <row r="106" spans="1:41" s="684" customFormat="1">
      <c r="A106" s="46"/>
      <c r="B106" s="15" t="s">
        <v>118</v>
      </c>
      <c r="C106" s="47"/>
      <c r="D106" s="47"/>
      <c r="E106" s="48"/>
      <c r="F106" s="189"/>
      <c r="G106" s="189"/>
      <c r="H106" s="189"/>
      <c r="I106" s="125"/>
      <c r="J106" s="189"/>
      <c r="K106" s="263"/>
      <c r="L106" s="190"/>
      <c r="M106" s="190"/>
      <c r="N106" s="189"/>
      <c r="O106" s="191"/>
      <c r="P106" s="191"/>
      <c r="Q106" s="192"/>
      <c r="R106" s="192"/>
      <c r="S106" s="253"/>
      <c r="T106" s="563"/>
      <c r="U106" s="193"/>
      <c r="V106" s="120"/>
      <c r="W106" s="120"/>
      <c r="X106" s="120"/>
      <c r="Y106" s="121"/>
      <c r="Z106" s="193"/>
      <c r="AA106" s="120"/>
      <c r="AB106" s="120"/>
      <c r="AC106" s="120"/>
      <c r="AD106" s="121"/>
      <c r="AE106" s="121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</row>
    <row r="107" spans="1:41" s="684" customFormat="1" ht="30">
      <c r="A107" s="46"/>
      <c r="B107" s="1036" t="s">
        <v>96</v>
      </c>
      <c r="C107" s="1036"/>
      <c r="D107" s="1036"/>
      <c r="E107" s="1037"/>
      <c r="F107" s="189">
        <v>1095109500</v>
      </c>
      <c r="G107" s="189">
        <v>1041990000</v>
      </c>
      <c r="H107" s="189">
        <v>931920000</v>
      </c>
      <c r="I107" s="125">
        <f>H107/G107</f>
        <v>0.89436558892119888</v>
      </c>
      <c r="J107" s="189">
        <f>F107-H107</f>
        <v>163189500</v>
      </c>
      <c r="K107" s="263" t="s">
        <v>479</v>
      </c>
      <c r="L107" s="190" t="s">
        <v>480</v>
      </c>
      <c r="M107" s="190"/>
      <c r="N107" s="189">
        <v>120</v>
      </c>
      <c r="O107" s="191">
        <v>43182</v>
      </c>
      <c r="P107" s="191">
        <v>43301</v>
      </c>
      <c r="Q107" s="192">
        <v>27.946999999999999</v>
      </c>
      <c r="R107" s="192">
        <v>19.241</v>
      </c>
      <c r="S107" s="253"/>
      <c r="T107" s="563"/>
      <c r="U107" s="193">
        <v>1095109500</v>
      </c>
      <c r="V107" s="120"/>
      <c r="W107" s="120"/>
      <c r="X107" s="120"/>
      <c r="Y107" s="121"/>
      <c r="Z107" s="193">
        <v>1</v>
      </c>
      <c r="AA107" s="120"/>
      <c r="AB107" s="120"/>
      <c r="AC107" s="120"/>
      <c r="AD107" s="121"/>
      <c r="AE107" s="121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</row>
    <row r="108" spans="1:41" s="684" customFormat="1">
      <c r="A108" s="46"/>
      <c r="B108" s="15" t="s">
        <v>119</v>
      </c>
      <c r="C108" s="47"/>
      <c r="D108" s="47"/>
      <c r="E108" s="48"/>
      <c r="F108" s="189"/>
      <c r="G108" s="189"/>
      <c r="H108" s="189"/>
      <c r="I108" s="125"/>
      <c r="J108" s="189"/>
      <c r="K108" s="263"/>
      <c r="L108" s="190"/>
      <c r="M108" s="190"/>
      <c r="N108" s="189"/>
      <c r="O108" s="191"/>
      <c r="P108" s="191"/>
      <c r="Q108" s="192"/>
      <c r="R108" s="192"/>
      <c r="S108" s="253"/>
      <c r="T108" s="563"/>
      <c r="U108" s="193"/>
      <c r="V108" s="120"/>
      <c r="W108" s="120"/>
      <c r="X108" s="120"/>
      <c r="Y108" s="121"/>
      <c r="Z108" s="193"/>
      <c r="AA108" s="120"/>
      <c r="AB108" s="120"/>
      <c r="AC108" s="120"/>
      <c r="AD108" s="121"/>
      <c r="AE108" s="121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</row>
    <row r="109" spans="1:41" s="684" customFormat="1" ht="45">
      <c r="A109" s="46"/>
      <c r="B109" s="1036" t="s">
        <v>96</v>
      </c>
      <c r="C109" s="1036"/>
      <c r="D109" s="1036"/>
      <c r="E109" s="1037"/>
      <c r="F109" s="189">
        <v>1047183000</v>
      </c>
      <c r="G109" s="189">
        <v>991360000</v>
      </c>
      <c r="H109" s="189">
        <v>880600000</v>
      </c>
      <c r="I109" s="125">
        <f>H109/G109</f>
        <v>0.88827469335054876</v>
      </c>
      <c r="J109" s="189">
        <f>F109-H109</f>
        <v>166583000</v>
      </c>
      <c r="K109" s="263" t="s">
        <v>520</v>
      </c>
      <c r="L109" s="190" t="s">
        <v>521</v>
      </c>
      <c r="M109" s="190"/>
      <c r="N109" s="189">
        <v>120</v>
      </c>
      <c r="O109" s="689">
        <v>43186</v>
      </c>
      <c r="P109" s="191">
        <v>43305</v>
      </c>
      <c r="Q109" s="192">
        <v>7.07</v>
      </c>
      <c r="R109" s="192">
        <v>32.549999999999997</v>
      </c>
      <c r="S109" s="253"/>
      <c r="T109" s="563"/>
      <c r="U109" s="193">
        <v>1047183000</v>
      </c>
      <c r="V109" s="120"/>
      <c r="W109" s="120"/>
      <c r="X109" s="120"/>
      <c r="Y109" s="121"/>
      <c r="Z109" s="193">
        <v>1</v>
      </c>
      <c r="AA109" s="120"/>
      <c r="AB109" s="120"/>
      <c r="AC109" s="120"/>
      <c r="AD109" s="121"/>
      <c r="AE109" s="121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</row>
    <row r="110" spans="1:41" s="684" customFormat="1">
      <c r="A110" s="46"/>
      <c r="B110" s="15" t="s">
        <v>120</v>
      </c>
      <c r="C110" s="47"/>
      <c r="D110" s="47"/>
      <c r="E110" s="48"/>
      <c r="F110" s="189"/>
      <c r="G110" s="189"/>
      <c r="H110" s="189"/>
      <c r="I110" s="125"/>
      <c r="J110" s="189"/>
      <c r="K110" s="263"/>
      <c r="L110" s="190"/>
      <c r="M110" s="190"/>
      <c r="N110" s="189"/>
      <c r="O110" s="191"/>
      <c r="P110" s="191"/>
      <c r="Q110" s="192"/>
      <c r="R110" s="192"/>
      <c r="S110" s="253"/>
      <c r="T110" s="563"/>
      <c r="U110" s="193"/>
      <c r="V110" s="120"/>
      <c r="W110" s="120"/>
      <c r="X110" s="120"/>
      <c r="Y110" s="121"/>
      <c r="Z110" s="193"/>
      <c r="AA110" s="120"/>
      <c r="AB110" s="120"/>
      <c r="AC110" s="120"/>
      <c r="AD110" s="121"/>
      <c r="AE110" s="121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</row>
    <row r="111" spans="1:41" s="684" customFormat="1">
      <c r="A111" s="46"/>
      <c r="B111" s="1036" t="s">
        <v>96</v>
      </c>
      <c r="C111" s="1036"/>
      <c r="D111" s="1036"/>
      <c r="E111" s="1037"/>
      <c r="F111" s="189">
        <v>1047183000</v>
      </c>
      <c r="G111" s="189">
        <v>990070000</v>
      </c>
      <c r="H111" s="189">
        <v>895422000</v>
      </c>
      <c r="I111" s="125">
        <f>H111/G111</f>
        <v>0.90440271899966673</v>
      </c>
      <c r="J111" s="189">
        <f>F111-H111</f>
        <v>151761000</v>
      </c>
      <c r="K111" s="263" t="s">
        <v>628</v>
      </c>
      <c r="L111" s="190"/>
      <c r="M111" s="190"/>
      <c r="N111" s="189"/>
      <c r="O111" s="191"/>
      <c r="P111" s="191"/>
      <c r="Q111" s="192"/>
      <c r="R111" s="192"/>
      <c r="S111" s="253"/>
      <c r="T111" s="563"/>
      <c r="U111" s="193">
        <v>1047183000</v>
      </c>
      <c r="V111" s="120"/>
      <c r="W111" s="120"/>
      <c r="X111" s="120"/>
      <c r="Y111" s="121"/>
      <c r="Z111" s="193">
        <v>1</v>
      </c>
      <c r="AA111" s="120"/>
      <c r="AB111" s="120"/>
      <c r="AC111" s="120"/>
      <c r="AD111" s="121"/>
      <c r="AE111" s="121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</row>
    <row r="112" spans="1:41" s="684" customFormat="1">
      <c r="A112" s="46"/>
      <c r="B112" s="15" t="s">
        <v>121</v>
      </c>
      <c r="C112" s="47"/>
      <c r="D112" s="47"/>
      <c r="E112" s="48"/>
      <c r="F112" s="189"/>
      <c r="G112" s="189"/>
      <c r="H112" s="189"/>
      <c r="I112" s="125"/>
      <c r="J112" s="189"/>
      <c r="K112" s="263"/>
      <c r="L112" s="190"/>
      <c r="M112" s="190"/>
      <c r="N112" s="189"/>
      <c r="O112" s="191"/>
      <c r="P112" s="191"/>
      <c r="Q112" s="192"/>
      <c r="R112" s="192"/>
      <c r="S112" s="263"/>
      <c r="T112" s="563"/>
      <c r="U112" s="193"/>
      <c r="V112" s="120"/>
      <c r="W112" s="120"/>
      <c r="X112" s="120"/>
      <c r="Y112" s="121"/>
      <c r="Z112" s="193"/>
      <c r="AA112" s="120"/>
      <c r="AB112" s="120"/>
      <c r="AC112" s="120"/>
      <c r="AD112" s="121"/>
      <c r="AE112" s="121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</row>
    <row r="113" spans="1:41" s="684" customFormat="1">
      <c r="A113" s="46"/>
      <c r="B113" s="1036" t="s">
        <v>96</v>
      </c>
      <c r="C113" s="1036"/>
      <c r="D113" s="1036"/>
      <c r="E113" s="1037"/>
      <c r="F113" s="189">
        <v>1300000000</v>
      </c>
      <c r="G113" s="189">
        <v>1227370000</v>
      </c>
      <c r="H113" s="189">
        <v>1136800000</v>
      </c>
      <c r="I113" s="125">
        <f>H113/G113</f>
        <v>0.92620807091586077</v>
      </c>
      <c r="J113" s="189">
        <f>F113-H113</f>
        <v>163200000</v>
      </c>
      <c r="K113" s="690" t="s">
        <v>685</v>
      </c>
      <c r="L113" s="190"/>
      <c r="M113" s="190"/>
      <c r="N113" s="189"/>
      <c r="O113" s="191"/>
      <c r="P113" s="191"/>
      <c r="Q113" s="192"/>
      <c r="R113" s="192"/>
      <c r="S113" s="253"/>
      <c r="T113" s="563"/>
      <c r="U113" s="193">
        <v>1300000000</v>
      </c>
      <c r="V113" s="120"/>
      <c r="W113" s="120"/>
      <c r="X113" s="120"/>
      <c r="Y113" s="121"/>
      <c r="Z113" s="193">
        <v>1</v>
      </c>
      <c r="AA113" s="120"/>
      <c r="AB113" s="120"/>
      <c r="AC113" s="120"/>
      <c r="AD113" s="121"/>
      <c r="AE113" s="121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</row>
    <row r="114" spans="1:41" s="684" customFormat="1">
      <c r="A114" s="46"/>
      <c r="B114" s="15" t="s">
        <v>122</v>
      </c>
      <c r="C114" s="47"/>
      <c r="D114" s="47"/>
      <c r="E114" s="48"/>
      <c r="F114" s="189"/>
      <c r="G114" s="189"/>
      <c r="H114" s="189"/>
      <c r="I114" s="125"/>
      <c r="J114" s="189"/>
      <c r="K114" s="263"/>
      <c r="L114" s="190"/>
      <c r="M114" s="190"/>
      <c r="N114" s="189"/>
      <c r="O114" s="191"/>
      <c r="P114" s="191"/>
      <c r="Q114" s="192"/>
      <c r="R114" s="192"/>
      <c r="S114" s="253"/>
      <c r="T114" s="563"/>
      <c r="U114" s="193"/>
      <c r="V114" s="120"/>
      <c r="W114" s="120"/>
      <c r="X114" s="120"/>
      <c r="Y114" s="121"/>
      <c r="Z114" s="193"/>
      <c r="AA114" s="120"/>
      <c r="AB114" s="120"/>
      <c r="AC114" s="120"/>
      <c r="AD114" s="121"/>
      <c r="AE114" s="121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</row>
    <row r="115" spans="1:41" s="684" customFormat="1">
      <c r="A115" s="46"/>
      <c r="B115" s="1036" t="s">
        <v>96</v>
      </c>
      <c r="C115" s="1036"/>
      <c r="D115" s="1036"/>
      <c r="E115" s="1037"/>
      <c r="F115" s="189">
        <v>1047183000</v>
      </c>
      <c r="G115" s="189">
        <v>1000590000</v>
      </c>
      <c r="H115" s="189"/>
      <c r="I115" s="125"/>
      <c r="J115" s="189"/>
      <c r="K115" s="263"/>
      <c r="L115" s="190"/>
      <c r="M115" s="190"/>
      <c r="N115" s="189"/>
      <c r="O115" s="191"/>
      <c r="P115" s="191"/>
      <c r="Q115" s="192"/>
      <c r="R115" s="192"/>
      <c r="S115" s="253"/>
      <c r="T115" s="563"/>
      <c r="U115" s="193">
        <v>1047183000</v>
      </c>
      <c r="V115" s="120"/>
      <c r="W115" s="120"/>
      <c r="X115" s="120"/>
      <c r="Y115" s="121"/>
      <c r="Z115" s="193">
        <v>1</v>
      </c>
      <c r="AA115" s="120"/>
      <c r="AB115" s="120"/>
      <c r="AC115" s="120"/>
      <c r="AD115" s="121"/>
      <c r="AE115" s="121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</row>
    <row r="116" spans="1:41" s="684" customFormat="1">
      <c r="A116" s="46"/>
      <c r="B116" s="15" t="s">
        <v>123</v>
      </c>
      <c r="C116" s="47"/>
      <c r="D116" s="47"/>
      <c r="E116" s="48"/>
      <c r="F116" s="189"/>
      <c r="G116" s="189"/>
      <c r="H116" s="189"/>
      <c r="I116" s="125"/>
      <c r="J116" s="189"/>
      <c r="K116" s="263"/>
      <c r="L116" s="190"/>
      <c r="M116" s="190"/>
      <c r="N116" s="189"/>
      <c r="O116" s="191"/>
      <c r="P116" s="191"/>
      <c r="Q116" s="192"/>
      <c r="R116" s="192"/>
      <c r="S116" s="253"/>
      <c r="T116" s="563"/>
      <c r="U116" s="193"/>
      <c r="V116" s="120"/>
      <c r="W116" s="120"/>
      <c r="X116" s="120"/>
      <c r="Y116" s="121"/>
      <c r="Z116" s="193"/>
      <c r="AA116" s="120"/>
      <c r="AB116" s="120"/>
      <c r="AC116" s="120"/>
      <c r="AD116" s="121"/>
      <c r="AE116" s="121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</row>
    <row r="117" spans="1:41" s="684" customFormat="1" ht="45">
      <c r="A117" s="46"/>
      <c r="B117" s="1036" t="s">
        <v>96</v>
      </c>
      <c r="C117" s="1036"/>
      <c r="D117" s="1036"/>
      <c r="E117" s="1037"/>
      <c r="F117" s="189">
        <v>1047183000</v>
      </c>
      <c r="G117" s="189">
        <v>997560000</v>
      </c>
      <c r="H117" s="189">
        <v>889100000</v>
      </c>
      <c r="I117" s="125">
        <f>H117/G117</f>
        <v>0.89127471029311522</v>
      </c>
      <c r="J117" s="189">
        <f>F117-H117</f>
        <v>158083000</v>
      </c>
      <c r="K117" s="263" t="s">
        <v>518</v>
      </c>
      <c r="L117" s="190" t="s">
        <v>519</v>
      </c>
      <c r="M117" s="673" t="s">
        <v>775</v>
      </c>
      <c r="N117" s="189">
        <v>120</v>
      </c>
      <c r="O117" s="691">
        <v>43186</v>
      </c>
      <c r="P117" s="692">
        <v>43305</v>
      </c>
      <c r="Q117" s="192">
        <v>30</v>
      </c>
      <c r="R117" s="192">
        <v>45.91</v>
      </c>
      <c r="S117" s="263"/>
      <c r="T117" s="563"/>
      <c r="U117" s="193">
        <v>1047183000</v>
      </c>
      <c r="V117" s="120"/>
      <c r="W117" s="120"/>
      <c r="X117" s="120"/>
      <c r="Y117" s="121"/>
      <c r="Z117" s="193">
        <v>1</v>
      </c>
      <c r="AA117" s="120"/>
      <c r="AB117" s="120"/>
      <c r="AC117" s="120"/>
      <c r="AD117" s="121"/>
      <c r="AE117" s="121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</row>
    <row r="118" spans="1:41" s="684" customFormat="1">
      <c r="A118" s="46"/>
      <c r="B118" s="15" t="s">
        <v>124</v>
      </c>
      <c r="C118" s="47"/>
      <c r="D118" s="47"/>
      <c r="E118" s="48"/>
      <c r="F118" s="189"/>
      <c r="G118" s="189"/>
      <c r="H118" s="189"/>
      <c r="I118" s="125"/>
      <c r="J118" s="189"/>
      <c r="K118" s="263"/>
      <c r="L118" s="190"/>
      <c r="M118" s="681"/>
      <c r="N118" s="189"/>
      <c r="O118" s="191"/>
      <c r="P118" s="191"/>
      <c r="Q118" s="192"/>
      <c r="R118" s="192"/>
      <c r="S118" s="253"/>
      <c r="T118" s="563"/>
      <c r="U118" s="193"/>
      <c r="V118" s="120"/>
      <c r="W118" s="120"/>
      <c r="X118" s="120"/>
      <c r="Y118" s="121"/>
      <c r="Z118" s="193"/>
      <c r="AA118" s="120"/>
      <c r="AB118" s="120"/>
      <c r="AC118" s="120"/>
      <c r="AD118" s="121"/>
      <c r="AE118" s="121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</row>
    <row r="119" spans="1:41" s="684" customFormat="1" ht="30">
      <c r="A119" s="46"/>
      <c r="B119" s="1036" t="s">
        <v>96</v>
      </c>
      <c r="C119" s="1036"/>
      <c r="D119" s="1036"/>
      <c r="E119" s="1037"/>
      <c r="F119" s="189">
        <v>750000000</v>
      </c>
      <c r="G119" s="189">
        <v>715850000</v>
      </c>
      <c r="H119" s="189">
        <v>658671000</v>
      </c>
      <c r="I119" s="125">
        <f>H119/G119</f>
        <v>0.92012432772228814</v>
      </c>
      <c r="J119" s="189">
        <f>F119-H119</f>
        <v>91329000</v>
      </c>
      <c r="K119" s="263" t="s">
        <v>470</v>
      </c>
      <c r="L119" s="190" t="s">
        <v>471</v>
      </c>
      <c r="M119" s="681"/>
      <c r="N119" s="189">
        <v>120</v>
      </c>
      <c r="O119" s="191">
        <v>43168</v>
      </c>
      <c r="P119" s="191">
        <v>43287</v>
      </c>
      <c r="Q119" s="192">
        <v>46.331000000000003</v>
      </c>
      <c r="R119" s="192">
        <v>63.465000000000003</v>
      </c>
      <c r="S119" s="253"/>
      <c r="T119" s="563"/>
      <c r="U119" s="193">
        <v>750000000</v>
      </c>
      <c r="V119" s="120"/>
      <c r="W119" s="120"/>
      <c r="X119" s="120"/>
      <c r="Y119" s="121"/>
      <c r="Z119" s="193">
        <v>1</v>
      </c>
      <c r="AA119" s="120"/>
      <c r="AB119" s="120"/>
      <c r="AC119" s="120"/>
      <c r="AD119" s="121"/>
      <c r="AE119" s="121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</row>
    <row r="120" spans="1:41" s="684" customFormat="1">
      <c r="A120" s="46"/>
      <c r="B120" s="15" t="s">
        <v>125</v>
      </c>
      <c r="C120" s="47"/>
      <c r="D120" s="47"/>
      <c r="E120" s="48"/>
      <c r="F120" s="189"/>
      <c r="G120" s="189"/>
      <c r="H120" s="189"/>
      <c r="I120" s="125"/>
      <c r="J120" s="189"/>
      <c r="K120" s="263"/>
      <c r="L120" s="190"/>
      <c r="M120" s="681"/>
      <c r="N120" s="189"/>
      <c r="O120" s="191"/>
      <c r="P120" s="191"/>
      <c r="Q120" s="192"/>
      <c r="R120" s="192"/>
      <c r="S120" s="253"/>
      <c r="T120" s="563"/>
      <c r="U120" s="193"/>
      <c r="V120" s="120"/>
      <c r="W120" s="120"/>
      <c r="X120" s="120"/>
      <c r="Y120" s="121"/>
      <c r="Z120" s="193"/>
      <c r="AA120" s="120"/>
      <c r="AB120" s="120"/>
      <c r="AC120" s="120"/>
      <c r="AD120" s="121"/>
      <c r="AE120" s="121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</row>
    <row r="121" spans="1:41" s="684" customFormat="1">
      <c r="A121" s="46"/>
      <c r="B121" s="1036" t="s">
        <v>96</v>
      </c>
      <c r="C121" s="1036"/>
      <c r="D121" s="1036"/>
      <c r="E121" s="1037"/>
      <c r="F121" s="189">
        <v>1047183000</v>
      </c>
      <c r="G121" s="189">
        <v>990520000</v>
      </c>
      <c r="H121" s="189">
        <v>921085000</v>
      </c>
      <c r="I121" s="125">
        <f>H121/G121</f>
        <v>0.92990045632597018</v>
      </c>
      <c r="J121" s="189">
        <f>F121-H121</f>
        <v>126098000</v>
      </c>
      <c r="K121" s="263" t="s">
        <v>630</v>
      </c>
      <c r="L121" s="190"/>
      <c r="M121" s="681"/>
      <c r="N121" s="189">
        <v>120</v>
      </c>
      <c r="O121" s="191"/>
      <c r="P121" s="191"/>
      <c r="Q121" s="192"/>
      <c r="R121" s="192"/>
      <c r="S121" s="253"/>
      <c r="T121" s="563"/>
      <c r="U121" s="193">
        <v>1047183000</v>
      </c>
      <c r="V121" s="120"/>
      <c r="W121" s="120"/>
      <c r="X121" s="120"/>
      <c r="Y121" s="121"/>
      <c r="Z121" s="193">
        <v>1</v>
      </c>
      <c r="AA121" s="120"/>
      <c r="AB121" s="120"/>
      <c r="AC121" s="120"/>
      <c r="AD121" s="121"/>
      <c r="AE121" s="121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</row>
    <row r="122" spans="1:41" s="684" customFormat="1" ht="33" customHeight="1">
      <c r="A122" s="46"/>
      <c r="B122" s="1169" t="s">
        <v>126</v>
      </c>
      <c r="C122" s="1169"/>
      <c r="D122" s="1169"/>
      <c r="E122" s="1170"/>
      <c r="F122" s="189"/>
      <c r="G122" s="189"/>
      <c r="H122" s="149"/>
      <c r="I122" s="125"/>
      <c r="J122" s="189"/>
      <c r="K122" s="693"/>
      <c r="L122" s="190"/>
      <c r="M122" s="681"/>
      <c r="N122" s="189"/>
      <c r="O122" s="191"/>
      <c r="P122" s="191"/>
      <c r="Q122" s="192"/>
      <c r="R122" s="192"/>
      <c r="S122" s="247"/>
      <c r="T122" s="563"/>
      <c r="U122" s="193"/>
      <c r="V122" s="120"/>
      <c r="W122" s="120"/>
      <c r="X122" s="120"/>
      <c r="Y122" s="121"/>
      <c r="Z122" s="193"/>
      <c r="AA122" s="120"/>
      <c r="AB122" s="120"/>
      <c r="AC122" s="120"/>
      <c r="AD122" s="121"/>
      <c r="AE122" s="121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</row>
    <row r="123" spans="1:41" s="684" customFormat="1" ht="30">
      <c r="A123" s="46"/>
      <c r="B123" s="1036" t="s">
        <v>96</v>
      </c>
      <c r="C123" s="1036"/>
      <c r="D123" s="1036"/>
      <c r="E123" s="1037"/>
      <c r="F123" s="189">
        <v>750000000</v>
      </c>
      <c r="G123" s="189">
        <v>713730000</v>
      </c>
      <c r="H123" s="189">
        <v>667330000</v>
      </c>
      <c r="I123" s="125">
        <f>H123/G123</f>
        <v>0.93498942177013722</v>
      </c>
      <c r="J123" s="189">
        <f>F123-H123</f>
        <v>82670000</v>
      </c>
      <c r="K123" s="528" t="s">
        <v>466</v>
      </c>
      <c r="L123" s="190" t="s">
        <v>467</v>
      </c>
      <c r="M123" s="681"/>
      <c r="N123" s="189">
        <v>120</v>
      </c>
      <c r="O123" s="191">
        <v>43168</v>
      </c>
      <c r="P123" s="191">
        <v>43287</v>
      </c>
      <c r="Q123" s="192">
        <v>41.64</v>
      </c>
      <c r="R123" s="192">
        <v>50.366999999999997</v>
      </c>
      <c r="S123" s="253"/>
      <c r="T123" s="563"/>
      <c r="U123" s="193">
        <v>750000000</v>
      </c>
      <c r="V123" s="120"/>
      <c r="W123" s="120"/>
      <c r="X123" s="120"/>
      <c r="Y123" s="121"/>
      <c r="Z123" s="193">
        <v>1</v>
      </c>
      <c r="AA123" s="120"/>
      <c r="AB123" s="120"/>
      <c r="AC123" s="120"/>
      <c r="AD123" s="121"/>
      <c r="AE123" s="121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</row>
    <row r="124" spans="1:41" s="684" customFormat="1">
      <c r="A124" s="46"/>
      <c r="B124" s="15" t="s">
        <v>127</v>
      </c>
      <c r="C124" s="47"/>
      <c r="D124" s="47"/>
      <c r="E124" s="48"/>
      <c r="F124" s="189"/>
      <c r="G124" s="189"/>
      <c r="H124" s="189"/>
      <c r="I124" s="125"/>
      <c r="J124" s="189"/>
      <c r="K124" s="528"/>
      <c r="L124" s="190"/>
      <c r="M124" s="681"/>
      <c r="N124" s="189"/>
      <c r="O124" s="191"/>
      <c r="P124" s="191"/>
      <c r="Q124" s="192"/>
      <c r="R124" s="192"/>
      <c r="S124" s="253"/>
      <c r="T124" s="563"/>
      <c r="U124" s="193"/>
      <c r="V124" s="120"/>
      <c r="W124" s="120"/>
      <c r="X124" s="120"/>
      <c r="Y124" s="121"/>
      <c r="Z124" s="193"/>
      <c r="AA124" s="120"/>
      <c r="AB124" s="120"/>
      <c r="AC124" s="120"/>
      <c r="AD124" s="121"/>
      <c r="AE124" s="121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</row>
    <row r="125" spans="1:41" s="684" customFormat="1">
      <c r="A125" s="46"/>
      <c r="B125" s="15" t="s">
        <v>129</v>
      </c>
      <c r="C125" s="47"/>
      <c r="D125" s="47"/>
      <c r="E125" s="48"/>
      <c r="F125" s="189"/>
      <c r="G125" s="189"/>
      <c r="H125" s="189"/>
      <c r="I125" s="125"/>
      <c r="J125" s="189"/>
      <c r="K125" s="528"/>
      <c r="L125" s="190"/>
      <c r="M125" s="681"/>
      <c r="N125" s="189"/>
      <c r="O125" s="191"/>
      <c r="P125" s="191"/>
      <c r="Q125" s="192"/>
      <c r="R125" s="192"/>
      <c r="S125" s="253"/>
      <c r="T125" s="563"/>
      <c r="U125" s="193"/>
      <c r="V125" s="120"/>
      <c r="W125" s="120"/>
      <c r="X125" s="120"/>
      <c r="Y125" s="121"/>
      <c r="Z125" s="193"/>
      <c r="AA125" s="120"/>
      <c r="AB125" s="120"/>
      <c r="AC125" s="120"/>
      <c r="AD125" s="121"/>
      <c r="AE125" s="121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</row>
    <row r="126" spans="1:41" s="684" customFormat="1">
      <c r="A126" s="46"/>
      <c r="B126" s="1036" t="s">
        <v>96</v>
      </c>
      <c r="C126" s="1036"/>
      <c r="D126" s="1036"/>
      <c r="E126" s="1037"/>
      <c r="F126" s="189">
        <v>1092292500</v>
      </c>
      <c r="G126" s="189">
        <v>1035650000</v>
      </c>
      <c r="H126" s="149">
        <v>936000000</v>
      </c>
      <c r="I126" s="125">
        <f>H126/G126</f>
        <v>0.90378023463525325</v>
      </c>
      <c r="J126" s="189">
        <f>F126-H126</f>
        <v>156292500</v>
      </c>
      <c r="K126" s="528" t="s">
        <v>629</v>
      </c>
      <c r="L126" s="190"/>
      <c r="M126" s="681"/>
      <c r="N126" s="189"/>
      <c r="O126" s="191"/>
      <c r="P126" s="191"/>
      <c r="Q126" s="192"/>
      <c r="R126" s="192"/>
      <c r="S126" s="253"/>
      <c r="T126" s="563"/>
      <c r="U126" s="193">
        <v>1092292500</v>
      </c>
      <c r="V126" s="120"/>
      <c r="W126" s="120"/>
      <c r="X126" s="120"/>
      <c r="Y126" s="121"/>
      <c r="Z126" s="193">
        <v>1</v>
      </c>
      <c r="AA126" s="120"/>
      <c r="AB126" s="120"/>
      <c r="AC126" s="120"/>
      <c r="AD126" s="121"/>
      <c r="AE126" s="121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</row>
    <row r="127" spans="1:41" s="684" customFormat="1">
      <c r="A127" s="46"/>
      <c r="B127" s="15" t="s">
        <v>130</v>
      </c>
      <c r="C127" s="47"/>
      <c r="D127" s="47"/>
      <c r="E127" s="48"/>
      <c r="F127" s="189"/>
      <c r="G127" s="189"/>
      <c r="H127" s="189"/>
      <c r="I127" s="125"/>
      <c r="J127" s="189"/>
      <c r="K127" s="528"/>
      <c r="L127" s="190"/>
      <c r="M127" s="681"/>
      <c r="N127" s="189"/>
      <c r="O127" s="191"/>
      <c r="P127" s="191"/>
      <c r="Q127" s="192"/>
      <c r="R127" s="192"/>
      <c r="S127" s="253"/>
      <c r="T127" s="563"/>
      <c r="U127" s="193"/>
      <c r="V127" s="120"/>
      <c r="W127" s="120"/>
      <c r="X127" s="120"/>
      <c r="Y127" s="121"/>
      <c r="Z127" s="193"/>
      <c r="AA127" s="120"/>
      <c r="AB127" s="120"/>
      <c r="AC127" s="120"/>
      <c r="AD127" s="121"/>
      <c r="AE127" s="121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</row>
    <row r="128" spans="1:41" s="684" customFormat="1">
      <c r="A128" s="46"/>
      <c r="B128" s="1036" t="s">
        <v>96</v>
      </c>
      <c r="C128" s="1036"/>
      <c r="D128" s="1036"/>
      <c r="E128" s="1037"/>
      <c r="F128" s="189">
        <v>1095109500</v>
      </c>
      <c r="G128" s="189">
        <v>1072814500</v>
      </c>
      <c r="H128" s="189">
        <v>987500000</v>
      </c>
      <c r="I128" s="125">
        <f>H128/G128</f>
        <v>0.92047600027777399</v>
      </c>
      <c r="J128" s="189">
        <f>F128-H128</f>
        <v>107609500</v>
      </c>
      <c r="K128" s="528" t="s">
        <v>627</v>
      </c>
      <c r="L128" s="190"/>
      <c r="M128" s="681"/>
      <c r="N128" s="189"/>
      <c r="O128" s="191"/>
      <c r="P128" s="191"/>
      <c r="Q128" s="192"/>
      <c r="R128" s="192"/>
      <c r="S128" s="253"/>
      <c r="T128" s="563"/>
      <c r="U128" s="193">
        <v>1095109500</v>
      </c>
      <c r="V128" s="120"/>
      <c r="W128" s="120"/>
      <c r="X128" s="120"/>
      <c r="Y128" s="121"/>
      <c r="Z128" s="193">
        <v>1</v>
      </c>
      <c r="AA128" s="120"/>
      <c r="AB128" s="120"/>
      <c r="AC128" s="120"/>
      <c r="AD128" s="121"/>
      <c r="AE128" s="121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</row>
    <row r="129" spans="1:41" s="684" customFormat="1">
      <c r="A129" s="46"/>
      <c r="B129" s="15" t="s">
        <v>131</v>
      </c>
      <c r="C129" s="47"/>
      <c r="D129" s="47"/>
      <c r="E129" s="48"/>
      <c r="F129" s="189"/>
      <c r="G129" s="189"/>
      <c r="H129" s="189"/>
      <c r="I129" s="125"/>
      <c r="J129" s="189"/>
      <c r="K129" s="528"/>
      <c r="L129" s="190"/>
      <c r="M129" s="681"/>
      <c r="N129" s="189"/>
      <c r="O129" s="191"/>
      <c r="P129" s="191"/>
      <c r="Q129" s="192"/>
      <c r="R129" s="192"/>
      <c r="S129" s="253"/>
      <c r="T129" s="563"/>
      <c r="U129" s="193"/>
      <c r="V129" s="120"/>
      <c r="W129" s="120"/>
      <c r="X129" s="120"/>
      <c r="Y129" s="121"/>
      <c r="Z129" s="193"/>
      <c r="AA129" s="120"/>
      <c r="AB129" s="120"/>
      <c r="AC129" s="120"/>
      <c r="AD129" s="121"/>
      <c r="AE129" s="121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</row>
    <row r="130" spans="1:41" s="684" customFormat="1" ht="36" customHeight="1">
      <c r="A130" s="46"/>
      <c r="B130" s="1036" t="s">
        <v>96</v>
      </c>
      <c r="C130" s="1036"/>
      <c r="D130" s="1036"/>
      <c r="E130" s="1037"/>
      <c r="F130" s="189">
        <v>750000000</v>
      </c>
      <c r="G130" s="189">
        <v>716240000</v>
      </c>
      <c r="H130" s="189">
        <v>637118000</v>
      </c>
      <c r="I130" s="125">
        <f>H130/G130</f>
        <v>0.88953144197475709</v>
      </c>
      <c r="J130" s="189">
        <f>F130-H130</f>
        <v>112882000</v>
      </c>
      <c r="K130" s="528" t="s">
        <v>462</v>
      </c>
      <c r="L130" s="190" t="s">
        <v>463</v>
      </c>
      <c r="M130" s="543" t="s">
        <v>570</v>
      </c>
      <c r="N130" s="189">
        <v>120</v>
      </c>
      <c r="O130" s="191">
        <v>43175</v>
      </c>
      <c r="P130" s="689">
        <v>43294</v>
      </c>
      <c r="Q130" s="192">
        <v>34.22</v>
      </c>
      <c r="R130" s="192">
        <v>56.65</v>
      </c>
      <c r="S130" s="247"/>
      <c r="T130" s="563"/>
      <c r="U130" s="193">
        <v>750000000</v>
      </c>
      <c r="V130" s="120"/>
      <c r="W130" s="120"/>
      <c r="X130" s="120"/>
      <c r="Y130" s="121"/>
      <c r="Z130" s="193">
        <v>1</v>
      </c>
      <c r="AA130" s="120"/>
      <c r="AB130" s="120"/>
      <c r="AC130" s="120"/>
      <c r="AD130" s="121"/>
      <c r="AE130" s="121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</row>
    <row r="131" spans="1:41" s="684" customFormat="1">
      <c r="A131" s="46"/>
      <c r="B131" s="15" t="s">
        <v>132</v>
      </c>
      <c r="C131" s="47"/>
      <c r="D131" s="47"/>
      <c r="E131" s="48"/>
      <c r="F131" s="189"/>
      <c r="G131" s="189"/>
      <c r="H131" s="189"/>
      <c r="I131" s="125"/>
      <c r="J131" s="189"/>
      <c r="K131" s="528"/>
      <c r="L131" s="190"/>
      <c r="M131" s="681"/>
      <c r="N131" s="189"/>
      <c r="O131" s="191"/>
      <c r="P131" s="191"/>
      <c r="Q131" s="192"/>
      <c r="R131" s="192"/>
      <c r="S131" s="253"/>
      <c r="T131" s="563"/>
      <c r="U131" s="193"/>
      <c r="V131" s="120"/>
      <c r="W131" s="120"/>
      <c r="X131" s="120"/>
      <c r="Y131" s="121"/>
      <c r="Z131" s="193"/>
      <c r="AA131" s="120"/>
      <c r="AB131" s="120"/>
      <c r="AC131" s="120"/>
      <c r="AD131" s="121"/>
      <c r="AE131" s="121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</row>
    <row r="132" spans="1:41" s="684" customFormat="1" ht="30">
      <c r="A132" s="46"/>
      <c r="B132" s="1036" t="s">
        <v>96</v>
      </c>
      <c r="C132" s="1036"/>
      <c r="D132" s="1036"/>
      <c r="E132" s="1037"/>
      <c r="F132" s="189">
        <v>1300000000</v>
      </c>
      <c r="G132" s="189">
        <v>1244140000</v>
      </c>
      <c r="H132" s="189">
        <v>1168900000</v>
      </c>
      <c r="I132" s="125">
        <f>H132/G132</f>
        <v>0.93952449081293099</v>
      </c>
      <c r="J132" s="189">
        <f>F132-H132</f>
        <v>131100000</v>
      </c>
      <c r="K132" s="528" t="s">
        <v>512</v>
      </c>
      <c r="L132" s="190" t="s">
        <v>513</v>
      </c>
      <c r="M132" s="190"/>
      <c r="N132" s="189"/>
      <c r="O132" s="191">
        <v>43186</v>
      </c>
      <c r="P132" s="191">
        <v>43305</v>
      </c>
      <c r="Q132" s="192">
        <v>24.1</v>
      </c>
      <c r="R132" s="192">
        <v>32.53</v>
      </c>
      <c r="S132" s="253"/>
      <c r="T132" s="563"/>
      <c r="U132" s="193">
        <v>1300000000</v>
      </c>
      <c r="V132" s="120"/>
      <c r="W132" s="120"/>
      <c r="X132" s="120"/>
      <c r="Y132" s="121"/>
      <c r="Z132" s="193">
        <v>1</v>
      </c>
      <c r="AA132" s="120"/>
      <c r="AB132" s="120"/>
      <c r="AC132" s="120"/>
      <c r="AD132" s="121"/>
      <c r="AE132" s="121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</row>
    <row r="133" spans="1:41" s="684" customFormat="1" ht="14.25" customHeight="1">
      <c r="A133" s="46"/>
      <c r="B133" s="15" t="s">
        <v>133</v>
      </c>
      <c r="C133" s="47"/>
      <c r="D133" s="47"/>
      <c r="E133" s="48"/>
      <c r="F133" s="189"/>
      <c r="G133" s="189"/>
      <c r="H133" s="189"/>
      <c r="I133" s="125"/>
      <c r="J133" s="189"/>
      <c r="K133" s="528"/>
      <c r="L133" s="190"/>
      <c r="M133" s="190"/>
      <c r="N133" s="189"/>
      <c r="O133" s="191"/>
      <c r="P133" s="191"/>
      <c r="Q133" s="192"/>
      <c r="R133" s="192"/>
      <c r="S133" s="253"/>
      <c r="T133" s="563"/>
      <c r="U133" s="193"/>
      <c r="V133" s="120"/>
      <c r="W133" s="120"/>
      <c r="X133" s="120"/>
      <c r="Y133" s="121"/>
      <c r="Z133" s="193"/>
      <c r="AA133" s="120"/>
      <c r="AB133" s="120"/>
      <c r="AC133" s="120"/>
      <c r="AD133" s="121"/>
      <c r="AE133" s="121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</row>
    <row r="134" spans="1:41" s="684" customFormat="1">
      <c r="A134" s="46"/>
      <c r="B134" s="1036" t="s">
        <v>96</v>
      </c>
      <c r="C134" s="1036"/>
      <c r="D134" s="1036"/>
      <c r="E134" s="1037"/>
      <c r="F134" s="189">
        <v>1300000000</v>
      </c>
      <c r="G134" s="189">
        <v>1233923000</v>
      </c>
      <c r="H134" s="189">
        <v>1122132000</v>
      </c>
      <c r="I134" s="125">
        <f>H134/G134</f>
        <v>0.90940196430409348</v>
      </c>
      <c r="J134" s="189">
        <f>F134-H134</f>
        <v>177868000</v>
      </c>
      <c r="K134" s="528" t="s">
        <v>633</v>
      </c>
      <c r="L134" s="190"/>
      <c r="M134" s="190"/>
      <c r="N134" s="189"/>
      <c r="O134" s="191"/>
      <c r="P134" s="191"/>
      <c r="Q134" s="192"/>
      <c r="R134" s="192"/>
      <c r="S134" s="253"/>
      <c r="T134" s="563"/>
      <c r="U134" s="193">
        <v>1300000000</v>
      </c>
      <c r="V134" s="120"/>
      <c r="W134" s="120"/>
      <c r="X134" s="120"/>
      <c r="Y134" s="121"/>
      <c r="Z134" s="193">
        <v>1</v>
      </c>
      <c r="AA134" s="120"/>
      <c r="AB134" s="120"/>
      <c r="AC134" s="120"/>
      <c r="AD134" s="121"/>
      <c r="AE134" s="121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</row>
    <row r="135" spans="1:41" s="684" customFormat="1">
      <c r="A135" s="46"/>
      <c r="B135" s="15" t="s">
        <v>134</v>
      </c>
      <c r="C135" s="47"/>
      <c r="D135" s="47"/>
      <c r="E135" s="48"/>
      <c r="F135" s="189"/>
      <c r="G135" s="189"/>
      <c r="H135" s="189"/>
      <c r="I135" s="125"/>
      <c r="J135" s="189"/>
      <c r="K135" s="528"/>
      <c r="L135" s="190"/>
      <c r="M135" s="190"/>
      <c r="N135" s="189"/>
      <c r="O135" s="191"/>
      <c r="P135" s="191"/>
      <c r="Q135" s="192"/>
      <c r="R135" s="192"/>
      <c r="S135" s="253"/>
      <c r="T135" s="563"/>
      <c r="U135" s="193"/>
      <c r="V135" s="120"/>
      <c r="W135" s="120"/>
      <c r="X135" s="120"/>
      <c r="Y135" s="121"/>
      <c r="Z135" s="193"/>
      <c r="AA135" s="120"/>
      <c r="AB135" s="120"/>
      <c r="AC135" s="120"/>
      <c r="AD135" s="121"/>
      <c r="AE135" s="121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</row>
    <row r="136" spans="1:41" s="684" customFormat="1" ht="30">
      <c r="A136" s="46"/>
      <c r="B136" s="1036" t="s">
        <v>96</v>
      </c>
      <c r="C136" s="1036"/>
      <c r="D136" s="1036"/>
      <c r="E136" s="1037"/>
      <c r="F136" s="189">
        <v>1047183000</v>
      </c>
      <c r="G136" s="189">
        <v>996723000</v>
      </c>
      <c r="H136" s="189">
        <v>901798000</v>
      </c>
      <c r="I136" s="125">
        <f>H136/G136</f>
        <v>0.90476290804967885</v>
      </c>
      <c r="J136" s="189">
        <f>F136-H136</f>
        <v>145385000</v>
      </c>
      <c r="K136" s="694" t="s">
        <v>686</v>
      </c>
      <c r="L136" s="190"/>
      <c r="M136" s="190"/>
      <c r="N136" s="189"/>
      <c r="O136" s="191"/>
      <c r="P136" s="191"/>
      <c r="Q136" s="192"/>
      <c r="R136" s="192"/>
      <c r="S136" s="253"/>
      <c r="T136" s="563"/>
      <c r="U136" s="193">
        <v>1047183000</v>
      </c>
      <c r="V136" s="120"/>
      <c r="W136" s="120"/>
      <c r="X136" s="120"/>
      <c r="Y136" s="121"/>
      <c r="Z136" s="193">
        <v>1</v>
      </c>
      <c r="AA136" s="120"/>
      <c r="AB136" s="120"/>
      <c r="AC136" s="120"/>
      <c r="AD136" s="121"/>
      <c r="AE136" s="121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</row>
    <row r="137" spans="1:41" s="684" customFormat="1">
      <c r="A137" s="46"/>
      <c r="B137" s="15" t="s">
        <v>135</v>
      </c>
      <c r="C137" s="47"/>
      <c r="D137" s="47"/>
      <c r="E137" s="48"/>
      <c r="F137" s="189"/>
      <c r="G137" s="189"/>
      <c r="H137" s="189"/>
      <c r="I137" s="125"/>
      <c r="J137" s="189"/>
      <c r="K137" s="528"/>
      <c r="L137" s="190"/>
      <c r="M137" s="190"/>
      <c r="N137" s="189"/>
      <c r="O137" s="191"/>
      <c r="P137" s="191"/>
      <c r="Q137" s="192"/>
      <c r="R137" s="192"/>
      <c r="S137" s="253"/>
      <c r="T137" s="563"/>
      <c r="U137" s="193"/>
      <c r="V137" s="120"/>
      <c r="W137" s="120"/>
      <c r="X137" s="120"/>
      <c r="Y137" s="121"/>
      <c r="Z137" s="193"/>
      <c r="AA137" s="120"/>
      <c r="AB137" s="120"/>
      <c r="AC137" s="120"/>
      <c r="AD137" s="121"/>
      <c r="AE137" s="121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</row>
    <row r="138" spans="1:41" s="684" customFormat="1">
      <c r="A138" s="46"/>
      <c r="B138" s="1036" t="s">
        <v>96</v>
      </c>
      <c r="C138" s="1036"/>
      <c r="D138" s="1036"/>
      <c r="E138" s="1037"/>
      <c r="F138" s="189">
        <v>1047183000</v>
      </c>
      <c r="G138" s="189">
        <v>1020656000</v>
      </c>
      <c r="H138" s="189">
        <v>987095000</v>
      </c>
      <c r="I138" s="125">
        <f>H138/G138</f>
        <v>0.96711820633004653</v>
      </c>
      <c r="J138" s="189">
        <f>F138-H138</f>
        <v>60088000</v>
      </c>
      <c r="K138" s="528" t="s">
        <v>630</v>
      </c>
      <c r="L138" s="190"/>
      <c r="M138" s="190"/>
      <c r="N138" s="189"/>
      <c r="O138" s="191"/>
      <c r="P138" s="191"/>
      <c r="Q138" s="192"/>
      <c r="R138" s="192"/>
      <c r="S138" s="253"/>
      <c r="T138" s="563"/>
      <c r="U138" s="193">
        <v>1047183000</v>
      </c>
      <c r="V138" s="120"/>
      <c r="W138" s="120"/>
      <c r="X138" s="120"/>
      <c r="Y138" s="121"/>
      <c r="Z138" s="193">
        <v>1</v>
      </c>
      <c r="AA138" s="120"/>
      <c r="AB138" s="120"/>
      <c r="AC138" s="120"/>
      <c r="AD138" s="121"/>
      <c r="AE138" s="121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</row>
    <row r="139" spans="1:41" s="684" customFormat="1">
      <c r="A139" s="46"/>
      <c r="B139" s="15" t="s">
        <v>136</v>
      </c>
      <c r="C139" s="47"/>
      <c r="D139" s="47"/>
      <c r="E139" s="48"/>
      <c r="F139" s="124"/>
      <c r="G139" s="124"/>
      <c r="H139" s="124"/>
      <c r="I139" s="125"/>
      <c r="J139" s="124"/>
      <c r="K139" s="695"/>
      <c r="L139" s="126"/>
      <c r="M139" s="126"/>
      <c r="N139" s="124"/>
      <c r="O139" s="127"/>
      <c r="P139" s="127"/>
      <c r="Q139" s="128"/>
      <c r="R139" s="128"/>
      <c r="S139" s="241"/>
      <c r="T139" s="563"/>
      <c r="U139" s="129"/>
      <c r="V139" s="120"/>
      <c r="W139" s="120"/>
      <c r="X139" s="120"/>
      <c r="Y139" s="121"/>
      <c r="Z139" s="129"/>
      <c r="AA139" s="120"/>
      <c r="AB139" s="120"/>
      <c r="AC139" s="120"/>
      <c r="AD139" s="121"/>
      <c r="AE139" s="121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</row>
    <row r="140" spans="1:41" s="684" customFormat="1" ht="36" customHeight="1">
      <c r="A140" s="46"/>
      <c r="B140" s="1036" t="s">
        <v>96</v>
      </c>
      <c r="C140" s="1036"/>
      <c r="D140" s="1036"/>
      <c r="E140" s="1037"/>
      <c r="F140" s="189">
        <v>1047183000</v>
      </c>
      <c r="G140" s="189">
        <v>994853000</v>
      </c>
      <c r="H140" s="189">
        <v>923917000</v>
      </c>
      <c r="I140" s="125">
        <f>H140/G140</f>
        <v>0.92869700347689554</v>
      </c>
      <c r="J140" s="189">
        <f>F140-H140</f>
        <v>123266000</v>
      </c>
      <c r="K140" s="528" t="s">
        <v>516</v>
      </c>
      <c r="L140" s="190" t="s">
        <v>517</v>
      </c>
      <c r="M140" s="543" t="s">
        <v>580</v>
      </c>
      <c r="N140" s="189">
        <v>120</v>
      </c>
      <c r="O140" s="191">
        <v>43186</v>
      </c>
      <c r="P140" s="191">
        <v>43305</v>
      </c>
      <c r="Q140" s="192">
        <v>32.567</v>
      </c>
      <c r="R140" s="192">
        <v>55.451000000000001</v>
      </c>
      <c r="S140" s="247"/>
      <c r="T140" s="563"/>
      <c r="U140" s="193">
        <v>1047183000</v>
      </c>
      <c r="V140" s="120"/>
      <c r="W140" s="120"/>
      <c r="X140" s="120"/>
      <c r="Y140" s="121"/>
      <c r="Z140" s="193">
        <v>1</v>
      </c>
      <c r="AA140" s="120"/>
      <c r="AB140" s="120"/>
      <c r="AC140" s="120"/>
      <c r="AD140" s="121"/>
      <c r="AE140" s="121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</row>
    <row r="141" spans="1:41" s="684" customFormat="1">
      <c r="A141" s="46"/>
      <c r="B141" s="15" t="s">
        <v>137</v>
      </c>
      <c r="C141" s="47"/>
      <c r="D141" s="47"/>
      <c r="E141" s="48"/>
      <c r="F141" s="124"/>
      <c r="G141" s="124"/>
      <c r="H141" s="124"/>
      <c r="I141" s="125"/>
      <c r="J141" s="124"/>
      <c r="K141" s="695"/>
      <c r="L141" s="126"/>
      <c r="M141" s="696"/>
      <c r="N141" s="124"/>
      <c r="O141" s="127"/>
      <c r="P141" s="127"/>
      <c r="Q141" s="128"/>
      <c r="R141" s="128"/>
      <c r="S141" s="241"/>
      <c r="T141" s="563"/>
      <c r="U141" s="129"/>
      <c r="V141" s="120"/>
      <c r="W141" s="120"/>
      <c r="X141" s="120"/>
      <c r="Y141" s="121"/>
      <c r="Z141" s="129"/>
      <c r="AA141" s="120"/>
      <c r="AB141" s="120"/>
      <c r="AC141" s="120"/>
      <c r="AD141" s="121"/>
      <c r="AE141" s="121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</row>
    <row r="142" spans="1:41" s="684" customFormat="1" ht="30">
      <c r="A142" s="46"/>
      <c r="B142" s="1036" t="s">
        <v>96</v>
      </c>
      <c r="C142" s="1036"/>
      <c r="D142" s="1036"/>
      <c r="E142" s="1037"/>
      <c r="F142" s="189">
        <v>1047183000</v>
      </c>
      <c r="G142" s="189">
        <v>996542000</v>
      </c>
      <c r="H142" s="189">
        <v>920527000</v>
      </c>
      <c r="I142" s="125">
        <f>H142/G142</f>
        <v>0.92372122800644629</v>
      </c>
      <c r="J142" s="189">
        <f>F142-H142</f>
        <v>126656000</v>
      </c>
      <c r="K142" s="528" t="s">
        <v>514</v>
      </c>
      <c r="L142" s="190" t="s">
        <v>515</v>
      </c>
      <c r="M142" s="542" t="s">
        <v>612</v>
      </c>
      <c r="N142" s="189">
        <v>120</v>
      </c>
      <c r="O142" s="191">
        <v>43185</v>
      </c>
      <c r="P142" s="191">
        <v>43304</v>
      </c>
      <c r="Q142" s="192">
        <v>16.29</v>
      </c>
      <c r="R142" s="192">
        <v>24.6</v>
      </c>
      <c r="S142" s="246"/>
      <c r="T142" s="563"/>
      <c r="U142" s="193">
        <v>1047183000</v>
      </c>
      <c r="V142" s="120"/>
      <c r="W142" s="120"/>
      <c r="X142" s="120"/>
      <c r="Y142" s="121"/>
      <c r="Z142" s="193">
        <v>1</v>
      </c>
      <c r="AA142" s="120"/>
      <c r="AB142" s="120"/>
      <c r="AC142" s="120"/>
      <c r="AD142" s="121"/>
      <c r="AE142" s="121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</row>
    <row r="143" spans="1:41" s="684" customFormat="1">
      <c r="A143" s="46"/>
      <c r="B143" s="15" t="s">
        <v>138</v>
      </c>
      <c r="C143" s="47"/>
      <c r="D143" s="47"/>
      <c r="E143" s="48"/>
      <c r="F143" s="189"/>
      <c r="G143" s="189"/>
      <c r="H143" s="189"/>
      <c r="I143" s="125"/>
      <c r="J143" s="189"/>
      <c r="K143" s="528"/>
      <c r="L143" s="190"/>
      <c r="M143" s="190"/>
      <c r="N143" s="189"/>
      <c r="O143" s="191"/>
      <c r="P143" s="191"/>
      <c r="Q143" s="192"/>
      <c r="R143" s="192"/>
      <c r="S143" s="253"/>
      <c r="T143" s="563"/>
      <c r="U143" s="193"/>
      <c r="V143" s="120"/>
      <c r="W143" s="120"/>
      <c r="X143" s="120"/>
      <c r="Y143" s="121"/>
      <c r="Z143" s="193"/>
      <c r="AA143" s="120"/>
      <c r="AB143" s="120"/>
      <c r="AC143" s="120"/>
      <c r="AD143" s="121"/>
      <c r="AE143" s="121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</row>
    <row r="144" spans="1:41" s="684" customFormat="1" ht="33" customHeight="1">
      <c r="A144" s="46"/>
      <c r="B144" s="1169" t="s">
        <v>139</v>
      </c>
      <c r="C144" s="1169"/>
      <c r="D144" s="1169"/>
      <c r="E144" s="1170"/>
      <c r="F144" s="124"/>
      <c r="G144" s="124"/>
      <c r="H144" s="124"/>
      <c r="I144" s="125"/>
      <c r="J144" s="124"/>
      <c r="K144" s="695"/>
      <c r="L144" s="126"/>
      <c r="M144" s="126"/>
      <c r="N144" s="124"/>
      <c r="O144" s="127"/>
      <c r="P144" s="127"/>
      <c r="Q144" s="128"/>
      <c r="R144" s="128"/>
      <c r="S144" s="241"/>
      <c r="T144" s="563"/>
      <c r="U144" s="129"/>
      <c r="V144" s="120"/>
      <c r="W144" s="120"/>
      <c r="X144" s="120"/>
      <c r="Y144" s="121"/>
      <c r="Z144" s="129"/>
      <c r="AA144" s="120"/>
      <c r="AB144" s="120"/>
      <c r="AC144" s="120"/>
      <c r="AD144" s="121"/>
      <c r="AE144" s="121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</row>
    <row r="145" spans="1:41" s="684" customFormat="1" ht="30">
      <c r="A145" s="46"/>
      <c r="B145" s="1036" t="s">
        <v>96</v>
      </c>
      <c r="C145" s="1036"/>
      <c r="D145" s="1036"/>
      <c r="E145" s="1037"/>
      <c r="F145" s="189">
        <v>1300000000</v>
      </c>
      <c r="G145" s="189">
        <v>1233000000</v>
      </c>
      <c r="H145" s="189">
        <v>1145888000</v>
      </c>
      <c r="I145" s="125">
        <f>H145/G145</f>
        <v>0.9293495539334955</v>
      </c>
      <c r="J145" s="189">
        <f>F145-H145</f>
        <v>154112000</v>
      </c>
      <c r="K145" s="528" t="s">
        <v>510</v>
      </c>
      <c r="L145" s="190" t="s">
        <v>511</v>
      </c>
      <c r="M145" s="190"/>
      <c r="N145" s="189">
        <v>120</v>
      </c>
      <c r="O145" s="191">
        <v>43187</v>
      </c>
      <c r="P145" s="191">
        <v>43304</v>
      </c>
      <c r="Q145" s="192"/>
      <c r="R145" s="192"/>
      <c r="S145" s="253"/>
      <c r="T145" s="563"/>
      <c r="U145" s="193">
        <v>1300000000</v>
      </c>
      <c r="V145" s="120"/>
      <c r="W145" s="120"/>
      <c r="X145" s="120"/>
      <c r="Y145" s="121"/>
      <c r="Z145" s="193">
        <v>1</v>
      </c>
      <c r="AA145" s="120"/>
      <c r="AB145" s="120"/>
      <c r="AC145" s="120"/>
      <c r="AD145" s="121"/>
      <c r="AE145" s="121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</row>
    <row r="146" spans="1:41" s="684" customFormat="1" ht="19.5" customHeight="1">
      <c r="A146" s="46"/>
      <c r="B146" s="1169" t="s">
        <v>140</v>
      </c>
      <c r="C146" s="1169"/>
      <c r="D146" s="1169"/>
      <c r="E146" s="1170"/>
      <c r="F146" s="124"/>
      <c r="G146" s="124"/>
      <c r="H146" s="124"/>
      <c r="I146" s="125"/>
      <c r="J146" s="124"/>
      <c r="K146" s="695"/>
      <c r="L146" s="126"/>
      <c r="M146" s="126"/>
      <c r="N146" s="124"/>
      <c r="O146" s="127"/>
      <c r="P146" s="127"/>
      <c r="Q146" s="128"/>
      <c r="R146" s="128"/>
      <c r="S146" s="241"/>
      <c r="T146" s="563"/>
      <c r="U146" s="129"/>
      <c r="V146" s="120"/>
      <c r="W146" s="120"/>
      <c r="X146" s="120"/>
      <c r="Y146" s="121"/>
      <c r="Z146" s="129"/>
      <c r="AA146" s="120"/>
      <c r="AB146" s="120"/>
      <c r="AC146" s="120"/>
      <c r="AD146" s="121"/>
      <c r="AE146" s="121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</row>
    <row r="147" spans="1:41" s="684" customFormat="1" ht="30">
      <c r="A147" s="46"/>
      <c r="B147" s="1036" t="s">
        <v>96</v>
      </c>
      <c r="C147" s="1036"/>
      <c r="D147" s="1036"/>
      <c r="E147" s="1037"/>
      <c r="F147" s="189">
        <v>1300000000</v>
      </c>
      <c r="G147" s="189">
        <v>1234800000</v>
      </c>
      <c r="H147" s="149">
        <v>1164956000</v>
      </c>
      <c r="I147" s="125">
        <f>H147/G147</f>
        <v>0.94343699384515711</v>
      </c>
      <c r="J147" s="189">
        <f>F147-H147</f>
        <v>135044000</v>
      </c>
      <c r="K147" s="528" t="s">
        <v>632</v>
      </c>
      <c r="L147" s="190"/>
      <c r="M147" s="190"/>
      <c r="N147" s="189"/>
      <c r="O147" s="191"/>
      <c r="P147" s="191"/>
      <c r="Q147" s="192"/>
      <c r="R147" s="192"/>
      <c r="S147" s="253"/>
      <c r="T147" s="563"/>
      <c r="U147" s="193">
        <v>1300000000</v>
      </c>
      <c r="V147" s="120"/>
      <c r="W147" s="120"/>
      <c r="X147" s="120"/>
      <c r="Y147" s="121"/>
      <c r="Z147" s="193">
        <v>1</v>
      </c>
      <c r="AA147" s="120"/>
      <c r="AB147" s="120"/>
      <c r="AC147" s="120"/>
      <c r="AD147" s="121"/>
      <c r="AE147" s="121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</row>
    <row r="148" spans="1:41" s="684" customFormat="1" ht="16.5" customHeight="1">
      <c r="A148" s="46"/>
      <c r="B148" s="1169" t="s">
        <v>141</v>
      </c>
      <c r="C148" s="1169"/>
      <c r="D148" s="1169"/>
      <c r="E148" s="1170"/>
      <c r="F148" s="124"/>
      <c r="G148" s="124"/>
      <c r="H148" s="124"/>
      <c r="I148" s="125"/>
      <c r="J148" s="124"/>
      <c r="K148" s="695"/>
      <c r="L148" s="126"/>
      <c r="M148" s="126"/>
      <c r="N148" s="124"/>
      <c r="O148" s="127"/>
      <c r="P148" s="127"/>
      <c r="Q148" s="128"/>
      <c r="R148" s="128"/>
      <c r="S148" s="241"/>
      <c r="T148" s="563"/>
      <c r="U148" s="129"/>
      <c r="V148" s="120"/>
      <c r="W148" s="120"/>
      <c r="X148" s="120"/>
      <c r="Y148" s="121"/>
      <c r="Z148" s="129"/>
      <c r="AA148" s="120"/>
      <c r="AB148" s="120"/>
      <c r="AC148" s="120"/>
      <c r="AD148" s="121"/>
      <c r="AE148" s="121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</row>
    <row r="149" spans="1:41" s="684" customFormat="1" ht="16.5">
      <c r="A149" s="46"/>
      <c r="B149" s="1036" t="s">
        <v>96</v>
      </c>
      <c r="C149" s="1036"/>
      <c r="D149" s="1036"/>
      <c r="E149" s="1037"/>
      <c r="F149" s="189">
        <v>1047183000</v>
      </c>
      <c r="G149" s="189">
        <v>993651000</v>
      </c>
      <c r="H149" s="149"/>
      <c r="I149" s="125"/>
      <c r="J149" s="189"/>
      <c r="K149" s="528"/>
      <c r="L149" s="190"/>
      <c r="M149" s="190"/>
      <c r="N149" s="189"/>
      <c r="O149" s="191"/>
      <c r="P149" s="191"/>
      <c r="Q149" s="192"/>
      <c r="R149" s="192"/>
      <c r="S149" s="247"/>
      <c r="T149" s="563"/>
      <c r="U149" s="193">
        <v>1047183000</v>
      </c>
      <c r="V149" s="120"/>
      <c r="W149" s="120"/>
      <c r="X149" s="120"/>
      <c r="Y149" s="121"/>
      <c r="Z149" s="193">
        <v>1</v>
      </c>
      <c r="AA149" s="120"/>
      <c r="AB149" s="120"/>
      <c r="AC149" s="120"/>
      <c r="AD149" s="121"/>
      <c r="AE149" s="121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</row>
    <row r="150" spans="1:41" s="684" customFormat="1">
      <c r="A150" s="46"/>
      <c r="B150" s="15" t="s">
        <v>142</v>
      </c>
      <c r="C150" s="47"/>
      <c r="D150" s="47"/>
      <c r="E150" s="48"/>
      <c r="F150" s="189"/>
      <c r="G150" s="189"/>
      <c r="H150" s="189"/>
      <c r="I150" s="125"/>
      <c r="J150" s="189"/>
      <c r="K150" s="263"/>
      <c r="L150" s="190"/>
      <c r="M150" s="190"/>
      <c r="N150" s="189"/>
      <c r="O150" s="191"/>
      <c r="P150" s="191"/>
      <c r="Q150" s="192"/>
      <c r="R150" s="192"/>
      <c r="S150" s="253"/>
      <c r="T150" s="563"/>
      <c r="U150" s="193"/>
      <c r="V150" s="120"/>
      <c r="W150" s="120"/>
      <c r="X150" s="120"/>
      <c r="Y150" s="121"/>
      <c r="Z150" s="193"/>
      <c r="AA150" s="120"/>
      <c r="AB150" s="120"/>
      <c r="AC150" s="120"/>
      <c r="AD150" s="121"/>
      <c r="AE150" s="121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</row>
    <row r="151" spans="1:41" s="684" customFormat="1">
      <c r="A151" s="46"/>
      <c r="B151" s="1036" t="s">
        <v>96</v>
      </c>
      <c r="C151" s="1036"/>
      <c r="D151" s="1036"/>
      <c r="E151" s="1037"/>
      <c r="F151" s="189">
        <v>1047183000</v>
      </c>
      <c r="G151" s="189">
        <v>995334000</v>
      </c>
      <c r="H151" s="189">
        <v>910785000</v>
      </c>
      <c r="I151" s="125">
        <f>H151/G151</f>
        <v>0.91505464497344613</v>
      </c>
      <c r="J151" s="189">
        <f>F151-H151</f>
        <v>136398000</v>
      </c>
      <c r="K151" s="263" t="s">
        <v>631</v>
      </c>
      <c r="L151" s="190"/>
      <c r="M151" s="190"/>
      <c r="N151" s="189"/>
      <c r="O151" s="191"/>
      <c r="P151" s="191"/>
      <c r="Q151" s="192"/>
      <c r="R151" s="192"/>
      <c r="S151" s="253"/>
      <c r="T151" s="563"/>
      <c r="U151" s="193">
        <v>1047183000</v>
      </c>
      <c r="V151" s="120"/>
      <c r="W151" s="120"/>
      <c r="X151" s="120"/>
      <c r="Y151" s="121"/>
      <c r="Z151" s="193">
        <v>1</v>
      </c>
      <c r="AA151" s="120"/>
      <c r="AB151" s="120"/>
      <c r="AC151" s="120"/>
      <c r="AD151" s="121"/>
      <c r="AE151" s="121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</row>
    <row r="152" spans="1:41" s="684" customFormat="1">
      <c r="A152" s="46"/>
      <c r="B152" s="15" t="s">
        <v>143</v>
      </c>
      <c r="C152" s="47"/>
      <c r="D152" s="47"/>
      <c r="E152" s="48"/>
      <c r="F152" s="189"/>
      <c r="G152" s="189"/>
      <c r="H152" s="189"/>
      <c r="I152" s="125"/>
      <c r="J152" s="189"/>
      <c r="K152" s="263"/>
      <c r="L152" s="190"/>
      <c r="M152" s="190"/>
      <c r="N152" s="189"/>
      <c r="O152" s="191"/>
      <c r="P152" s="191"/>
      <c r="Q152" s="192"/>
      <c r="R152" s="192"/>
      <c r="S152" s="253"/>
      <c r="T152" s="563"/>
      <c r="U152" s="193"/>
      <c r="V152" s="120"/>
      <c r="W152" s="120"/>
      <c r="X152" s="120"/>
      <c r="Y152" s="121"/>
      <c r="Z152" s="193"/>
      <c r="AA152" s="120"/>
      <c r="AB152" s="120"/>
      <c r="AC152" s="120"/>
      <c r="AD152" s="121"/>
      <c r="AE152" s="121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</row>
    <row r="153" spans="1:41" s="684" customFormat="1" ht="30">
      <c r="A153" s="46"/>
      <c r="B153" s="1036" t="s">
        <v>96</v>
      </c>
      <c r="C153" s="1036"/>
      <c r="D153" s="1036"/>
      <c r="E153" s="1037"/>
      <c r="F153" s="189">
        <v>1200000000</v>
      </c>
      <c r="G153" s="189">
        <v>1141600000</v>
      </c>
      <c r="H153" s="189">
        <v>1006300000</v>
      </c>
      <c r="I153" s="125">
        <f>H153/G153</f>
        <v>0.88148213034337775</v>
      </c>
      <c r="J153" s="189">
        <f>F153-H153</f>
        <v>193700000</v>
      </c>
      <c r="K153" s="263" t="s">
        <v>626</v>
      </c>
      <c r="L153" s="190"/>
      <c r="M153" s="190"/>
      <c r="N153" s="189"/>
      <c r="O153" s="191"/>
      <c r="P153" s="191"/>
      <c r="Q153" s="192"/>
      <c r="R153" s="192"/>
      <c r="S153" s="253"/>
      <c r="T153" s="563"/>
      <c r="U153" s="193">
        <v>1200000000</v>
      </c>
      <c r="V153" s="120"/>
      <c r="W153" s="120"/>
      <c r="X153" s="120"/>
      <c r="Y153" s="121"/>
      <c r="Z153" s="193">
        <v>1</v>
      </c>
      <c r="AA153" s="120"/>
      <c r="AB153" s="120"/>
      <c r="AC153" s="120"/>
      <c r="AD153" s="121"/>
      <c r="AE153" s="121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</row>
    <row r="154" spans="1:41" s="684" customFormat="1">
      <c r="A154" s="46"/>
      <c r="B154" s="15" t="s">
        <v>144</v>
      </c>
      <c r="C154" s="47"/>
      <c r="D154" s="47"/>
      <c r="E154" s="48"/>
      <c r="F154" s="189"/>
      <c r="G154" s="189"/>
      <c r="H154" s="189"/>
      <c r="I154" s="125"/>
      <c r="J154" s="189"/>
      <c r="K154" s="263"/>
      <c r="L154" s="190"/>
      <c r="M154" s="190"/>
      <c r="N154" s="189"/>
      <c r="O154" s="191"/>
      <c r="P154" s="191"/>
      <c r="Q154" s="192"/>
      <c r="R154" s="192"/>
      <c r="S154" s="253"/>
      <c r="T154" s="563"/>
      <c r="U154" s="193"/>
      <c r="V154" s="120"/>
      <c r="W154" s="120"/>
      <c r="X154" s="120"/>
      <c r="Y154" s="121"/>
      <c r="Z154" s="193"/>
      <c r="AA154" s="120"/>
      <c r="AB154" s="120"/>
      <c r="AC154" s="120"/>
      <c r="AD154" s="121"/>
      <c r="AE154" s="121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</row>
    <row r="155" spans="1:41" s="684" customFormat="1" ht="45">
      <c r="A155" s="46"/>
      <c r="B155" s="1036" t="s">
        <v>96</v>
      </c>
      <c r="C155" s="1036"/>
      <c r="D155" s="1036"/>
      <c r="E155" s="1037"/>
      <c r="F155" s="189">
        <v>750000000</v>
      </c>
      <c r="G155" s="189">
        <v>716078000</v>
      </c>
      <c r="H155" s="189">
        <v>667330000</v>
      </c>
      <c r="I155" s="125">
        <f>H155/G155</f>
        <v>0.93192361725957229</v>
      </c>
      <c r="J155" s="189">
        <f>F155-H155</f>
        <v>82670000</v>
      </c>
      <c r="K155" s="263" t="s">
        <v>468</v>
      </c>
      <c r="L155" s="190" t="s">
        <v>469</v>
      </c>
      <c r="M155" s="543" t="s">
        <v>776</v>
      </c>
      <c r="N155" s="189">
        <v>120</v>
      </c>
      <c r="O155" s="191">
        <v>43175</v>
      </c>
      <c r="P155" s="191">
        <v>43294</v>
      </c>
      <c r="Q155" s="192">
        <v>19.350999999999999</v>
      </c>
      <c r="R155" s="192">
        <v>31.28</v>
      </c>
      <c r="S155" s="246"/>
      <c r="T155" s="563"/>
      <c r="U155" s="193">
        <v>750000000</v>
      </c>
      <c r="V155" s="120"/>
      <c r="W155" s="120"/>
      <c r="X155" s="120"/>
      <c r="Y155" s="121"/>
      <c r="Z155" s="193">
        <v>1</v>
      </c>
      <c r="AA155" s="120"/>
      <c r="AB155" s="120"/>
      <c r="AC155" s="120"/>
      <c r="AD155" s="121"/>
      <c r="AE155" s="121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</row>
    <row r="156" spans="1:41" s="684" customFormat="1" ht="21.75" customHeight="1">
      <c r="A156" s="46"/>
      <c r="B156" s="1169" t="s">
        <v>145</v>
      </c>
      <c r="C156" s="1169"/>
      <c r="D156" s="1169"/>
      <c r="E156" s="1170"/>
      <c r="F156" s="189"/>
      <c r="G156" s="189"/>
      <c r="H156" s="189"/>
      <c r="I156" s="125"/>
      <c r="J156" s="189"/>
      <c r="K156" s="263"/>
      <c r="L156" s="190"/>
      <c r="M156" s="190"/>
      <c r="N156" s="189"/>
      <c r="O156" s="191"/>
      <c r="P156" s="191"/>
      <c r="Q156" s="192"/>
      <c r="R156" s="192"/>
      <c r="S156" s="253"/>
      <c r="T156" s="563"/>
      <c r="U156" s="193"/>
      <c r="V156" s="120"/>
      <c r="W156" s="120"/>
      <c r="X156" s="120"/>
      <c r="Y156" s="121"/>
      <c r="Z156" s="193"/>
      <c r="AA156" s="120"/>
      <c r="AB156" s="120"/>
      <c r="AC156" s="120"/>
      <c r="AD156" s="121"/>
      <c r="AE156" s="121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</row>
    <row r="157" spans="1:41" s="684" customFormat="1" ht="83.25" customHeight="1">
      <c r="A157" s="46"/>
      <c r="B157" s="1036" t="s">
        <v>96</v>
      </c>
      <c r="C157" s="1036"/>
      <c r="D157" s="1036"/>
      <c r="E157" s="1037"/>
      <c r="F157" s="189">
        <v>750000000</v>
      </c>
      <c r="G157" s="189">
        <v>710170000</v>
      </c>
      <c r="H157" s="189">
        <v>672480000</v>
      </c>
      <c r="I157" s="125">
        <f>H157/G157</f>
        <v>0.94692820029007141</v>
      </c>
      <c r="J157" s="189">
        <f>F157-H157</f>
        <v>77520000</v>
      </c>
      <c r="K157" s="263" t="s">
        <v>464</v>
      </c>
      <c r="L157" s="190" t="s">
        <v>465</v>
      </c>
      <c r="M157" s="190"/>
      <c r="N157" s="189">
        <v>120</v>
      </c>
      <c r="O157" s="191">
        <v>43175</v>
      </c>
      <c r="P157" s="191">
        <v>43294</v>
      </c>
      <c r="Q157" s="192">
        <v>24.05</v>
      </c>
      <c r="R157" s="192">
        <v>34.89</v>
      </c>
      <c r="S157" s="253"/>
      <c r="T157" s="563"/>
      <c r="U157" s="193">
        <v>750000000</v>
      </c>
      <c r="V157" s="120"/>
      <c r="W157" s="120"/>
      <c r="X157" s="120"/>
      <c r="Y157" s="121"/>
      <c r="Z157" s="193">
        <v>1</v>
      </c>
      <c r="AA157" s="120"/>
      <c r="AB157" s="120"/>
      <c r="AC157" s="120"/>
      <c r="AD157" s="121"/>
      <c r="AE157" s="121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</row>
    <row r="158" spans="1:41" s="684" customFormat="1">
      <c r="A158" s="46"/>
      <c r="B158" s="15" t="s">
        <v>146</v>
      </c>
      <c r="C158" s="47"/>
      <c r="D158" s="47"/>
      <c r="E158" s="48"/>
      <c r="F158" s="189"/>
      <c r="G158" s="189"/>
      <c r="H158" s="189"/>
      <c r="I158" s="125"/>
      <c r="J158" s="189"/>
      <c r="K158" s="263"/>
      <c r="L158" s="190"/>
      <c r="M158" s="190"/>
      <c r="N158" s="189"/>
      <c r="O158" s="191"/>
      <c r="P158" s="191"/>
      <c r="Q158" s="192"/>
      <c r="R158" s="192"/>
      <c r="S158" s="253"/>
      <c r="T158" s="563"/>
      <c r="U158" s="193"/>
      <c r="V158" s="120"/>
      <c r="W158" s="120"/>
      <c r="X158" s="120"/>
      <c r="Y158" s="121"/>
      <c r="Z158" s="193"/>
      <c r="AA158" s="120"/>
      <c r="AB158" s="120"/>
      <c r="AC158" s="120"/>
      <c r="AD158" s="121"/>
      <c r="AE158" s="121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</row>
    <row r="159" spans="1:41" s="684" customFormat="1" ht="65.25" customHeight="1">
      <c r="A159" s="46"/>
      <c r="B159" s="1036" t="s">
        <v>96</v>
      </c>
      <c r="C159" s="1036"/>
      <c r="D159" s="1036"/>
      <c r="E159" s="1037"/>
      <c r="F159" s="189">
        <v>1047183000</v>
      </c>
      <c r="G159" s="189">
        <v>998598000</v>
      </c>
      <c r="H159" s="189">
        <v>938686000</v>
      </c>
      <c r="I159" s="125">
        <f>H159/G159</f>
        <v>0.94000388544739721</v>
      </c>
      <c r="J159" s="189">
        <f>F159-H159</f>
        <v>108497000</v>
      </c>
      <c r="K159" s="263" t="s">
        <v>508</v>
      </c>
      <c r="L159" s="190" t="s">
        <v>509</v>
      </c>
      <c r="M159" s="190"/>
      <c r="N159" s="189">
        <v>120</v>
      </c>
      <c r="O159" s="191">
        <v>43186</v>
      </c>
      <c r="P159" s="191">
        <v>43305</v>
      </c>
      <c r="Q159" s="192">
        <v>21.736999999999998</v>
      </c>
      <c r="R159" s="697">
        <v>30.792999999999999</v>
      </c>
      <c r="S159" s="253"/>
      <c r="T159" s="563"/>
      <c r="U159" s="193">
        <v>1047183000</v>
      </c>
      <c r="V159" s="120"/>
      <c r="W159" s="120"/>
      <c r="X159" s="120"/>
      <c r="Y159" s="121"/>
      <c r="Z159" s="193">
        <v>1</v>
      </c>
      <c r="AA159" s="120"/>
      <c r="AB159" s="120"/>
      <c r="AC159" s="120"/>
      <c r="AD159" s="121"/>
      <c r="AE159" s="121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</row>
    <row r="160" spans="1:41" s="684" customFormat="1" ht="19.5" customHeight="1">
      <c r="A160" s="46"/>
      <c r="B160" s="1169" t="s">
        <v>147</v>
      </c>
      <c r="C160" s="1169"/>
      <c r="D160" s="1169"/>
      <c r="E160" s="1170"/>
      <c r="F160" s="189"/>
      <c r="G160" s="189"/>
      <c r="H160" s="189"/>
      <c r="I160" s="125"/>
      <c r="J160" s="189"/>
      <c r="K160" s="263"/>
      <c r="L160" s="190"/>
      <c r="M160" s="190"/>
      <c r="N160" s="189"/>
      <c r="O160" s="191"/>
      <c r="P160" s="191"/>
      <c r="Q160" s="192"/>
      <c r="R160" s="192"/>
      <c r="S160" s="253"/>
      <c r="T160" s="563"/>
      <c r="U160" s="193"/>
      <c r="V160" s="120"/>
      <c r="W160" s="120"/>
      <c r="X160" s="120"/>
      <c r="Y160" s="121"/>
      <c r="Z160" s="193"/>
      <c r="AA160" s="120"/>
      <c r="AB160" s="120"/>
      <c r="AC160" s="120"/>
      <c r="AD160" s="121"/>
      <c r="AE160" s="121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</row>
    <row r="161" spans="1:41" s="684" customFormat="1" ht="30">
      <c r="A161" s="46"/>
      <c r="B161" s="1036" t="s">
        <v>96</v>
      </c>
      <c r="C161" s="1036"/>
      <c r="D161" s="1036"/>
      <c r="E161" s="1037"/>
      <c r="F161" s="189">
        <v>750000000</v>
      </c>
      <c r="G161" s="189">
        <v>717870000</v>
      </c>
      <c r="H161" s="189">
        <v>633408000</v>
      </c>
      <c r="I161" s="125">
        <f>H161/G161</f>
        <v>0.88234359981612265</v>
      </c>
      <c r="J161" s="189">
        <f>F161-H161</f>
        <v>116592000</v>
      </c>
      <c r="K161" s="263" t="s">
        <v>477</v>
      </c>
      <c r="L161" s="190" t="s">
        <v>478</v>
      </c>
      <c r="M161" s="190"/>
      <c r="N161" s="189">
        <v>120</v>
      </c>
      <c r="O161" s="191">
        <v>43182</v>
      </c>
      <c r="P161" s="191">
        <v>43301</v>
      </c>
      <c r="Q161" s="192">
        <v>16.308</v>
      </c>
      <c r="R161" s="192">
        <v>43.183999999999997</v>
      </c>
      <c r="S161" s="253"/>
      <c r="T161" s="563"/>
      <c r="U161" s="193">
        <v>750000000</v>
      </c>
      <c r="V161" s="120"/>
      <c r="W161" s="120"/>
      <c r="X161" s="120"/>
      <c r="Y161" s="121"/>
      <c r="Z161" s="193">
        <v>1</v>
      </c>
      <c r="AA161" s="120"/>
      <c r="AB161" s="120"/>
      <c r="AC161" s="120"/>
      <c r="AD161" s="121"/>
      <c r="AE161" s="121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</row>
    <row r="162" spans="1:41" s="676" customFormat="1">
      <c r="A162" s="55"/>
      <c r="B162" s="1164"/>
      <c r="C162" s="1164"/>
      <c r="D162" s="1164"/>
      <c r="E162" s="1165"/>
      <c r="F162" s="661"/>
      <c r="G162" s="661"/>
      <c r="H162" s="661"/>
      <c r="I162" s="204"/>
      <c r="J162" s="661"/>
      <c r="K162" s="662"/>
      <c r="L162" s="663"/>
      <c r="M162" s="663"/>
      <c r="N162" s="661"/>
      <c r="O162" s="664"/>
      <c r="P162" s="664"/>
      <c r="Q162" s="665"/>
      <c r="R162" s="665"/>
      <c r="S162" s="666"/>
      <c r="T162" s="656"/>
      <c r="U162" s="667"/>
      <c r="V162" s="185"/>
      <c r="W162" s="185"/>
      <c r="X162" s="185"/>
      <c r="Y162" s="186"/>
      <c r="Z162" s="667"/>
      <c r="AA162" s="185"/>
      <c r="AB162" s="185"/>
      <c r="AC162" s="185"/>
      <c r="AD162" s="186"/>
      <c r="AE162" s="186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</row>
    <row r="163" spans="1:41" s="676" customFormat="1" ht="33" customHeight="1">
      <c r="A163" s="1166" t="s">
        <v>148</v>
      </c>
      <c r="B163" s="1167"/>
      <c r="C163" s="1167"/>
      <c r="D163" s="1167"/>
      <c r="E163" s="1168"/>
      <c r="F163" s="661"/>
      <c r="G163" s="661"/>
      <c r="H163" s="661"/>
      <c r="I163" s="204"/>
      <c r="J163" s="661"/>
      <c r="K163" s="662"/>
      <c r="L163" s="663"/>
      <c r="M163" s="663"/>
      <c r="N163" s="661"/>
      <c r="O163" s="664"/>
      <c r="P163" s="664"/>
      <c r="Q163" s="665"/>
      <c r="R163" s="665"/>
      <c r="S163" s="666"/>
      <c r="T163" s="656"/>
      <c r="U163" s="667"/>
      <c r="V163" s="185"/>
      <c r="W163" s="185"/>
      <c r="X163" s="185"/>
      <c r="Y163" s="186"/>
      <c r="Z163" s="667"/>
      <c r="AA163" s="185"/>
      <c r="AB163" s="185"/>
      <c r="AC163" s="185"/>
      <c r="AD163" s="186"/>
      <c r="AE163" s="186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</row>
    <row r="164" spans="1:41" s="684" customFormat="1" ht="33.75" customHeight="1">
      <c r="A164" s="46"/>
      <c r="B164" s="1047" t="s">
        <v>149</v>
      </c>
      <c r="C164" s="1047"/>
      <c r="D164" s="1047"/>
      <c r="E164" s="1048"/>
      <c r="F164" s="189"/>
      <c r="G164" s="189"/>
      <c r="H164" s="189"/>
      <c r="I164" s="125"/>
      <c r="J164" s="189"/>
      <c r="K164" s="263"/>
      <c r="L164" s="190"/>
      <c r="M164" s="190"/>
      <c r="N164" s="189"/>
      <c r="O164" s="191"/>
      <c r="P164" s="191"/>
      <c r="Q164" s="192"/>
      <c r="R164" s="192"/>
      <c r="S164" s="253"/>
      <c r="T164" s="563"/>
      <c r="U164" s="193"/>
      <c r="V164" s="120"/>
      <c r="W164" s="120"/>
      <c r="X164" s="120"/>
      <c r="Y164" s="121"/>
      <c r="Z164" s="193"/>
      <c r="AA164" s="120"/>
      <c r="AB164" s="120"/>
      <c r="AC164" s="120"/>
      <c r="AD164" s="121"/>
      <c r="AE164" s="121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</row>
    <row r="165" spans="1:41" s="676" customFormat="1">
      <c r="A165" s="55"/>
      <c r="B165" s="1164" t="s">
        <v>96</v>
      </c>
      <c r="C165" s="1164"/>
      <c r="D165" s="1164"/>
      <c r="E165" s="1165"/>
      <c r="F165" s="661">
        <v>411000000</v>
      </c>
      <c r="G165" s="661"/>
      <c r="H165" s="661"/>
      <c r="I165" s="204"/>
      <c r="J165" s="661"/>
      <c r="K165" s="662"/>
      <c r="L165" s="663"/>
      <c r="M165" s="663"/>
      <c r="N165" s="661"/>
      <c r="O165" s="664"/>
      <c r="P165" s="664"/>
      <c r="Q165" s="665"/>
      <c r="R165" s="665"/>
      <c r="S165" s="671" t="s">
        <v>497</v>
      </c>
      <c r="T165" s="656"/>
      <c r="U165" s="667">
        <v>411000000</v>
      </c>
      <c r="V165" s="185"/>
      <c r="W165" s="185"/>
      <c r="X165" s="185"/>
      <c r="Y165" s="186"/>
      <c r="Z165" s="667">
        <v>1</v>
      </c>
      <c r="AA165" s="185"/>
      <c r="AB165" s="185"/>
      <c r="AC165" s="185"/>
      <c r="AD165" s="186"/>
      <c r="AE165" s="186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</row>
    <row r="166" spans="1:41" s="676" customFormat="1">
      <c r="A166" s="55"/>
      <c r="B166" s="1164"/>
      <c r="C166" s="1164"/>
      <c r="D166" s="1164"/>
      <c r="E166" s="1165"/>
      <c r="F166" s="661"/>
      <c r="G166" s="661"/>
      <c r="H166" s="661"/>
      <c r="I166" s="204"/>
      <c r="J166" s="661"/>
      <c r="K166" s="662"/>
      <c r="L166" s="663"/>
      <c r="M166" s="663"/>
      <c r="N166" s="661"/>
      <c r="O166" s="664"/>
      <c r="P166" s="664"/>
      <c r="Q166" s="665"/>
      <c r="R166" s="665"/>
      <c r="S166" s="666"/>
      <c r="T166" s="656"/>
      <c r="U166" s="667"/>
      <c r="V166" s="185"/>
      <c r="W166" s="185"/>
      <c r="X166" s="185"/>
      <c r="Y166" s="186"/>
      <c r="Z166" s="667"/>
      <c r="AA166" s="185"/>
      <c r="AB166" s="185"/>
      <c r="AC166" s="185"/>
      <c r="AD166" s="186"/>
      <c r="AE166" s="186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</row>
    <row r="167" spans="1:41" s="676" customFormat="1" ht="18.75" customHeight="1">
      <c r="A167" s="1166" t="s">
        <v>150</v>
      </c>
      <c r="B167" s="1167"/>
      <c r="C167" s="1167"/>
      <c r="D167" s="1167"/>
      <c r="E167" s="1168"/>
      <c r="F167" s="661"/>
      <c r="G167" s="661"/>
      <c r="H167" s="661"/>
      <c r="I167" s="204"/>
      <c r="J167" s="661"/>
      <c r="K167" s="662"/>
      <c r="L167" s="663"/>
      <c r="M167" s="663"/>
      <c r="N167" s="661"/>
      <c r="O167" s="664"/>
      <c r="P167" s="664"/>
      <c r="Q167" s="665"/>
      <c r="R167" s="665"/>
      <c r="S167" s="666"/>
      <c r="T167" s="656"/>
      <c r="U167" s="667"/>
      <c r="V167" s="185"/>
      <c r="W167" s="185"/>
      <c r="X167" s="185"/>
      <c r="Y167" s="186"/>
      <c r="Z167" s="667"/>
      <c r="AA167" s="185"/>
      <c r="AB167" s="185"/>
      <c r="AC167" s="185"/>
      <c r="AD167" s="186"/>
      <c r="AE167" s="186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</row>
    <row r="168" spans="1:41" s="684" customFormat="1" ht="34.5" customHeight="1">
      <c r="A168" s="46"/>
      <c r="B168" s="1047" t="s">
        <v>151</v>
      </c>
      <c r="C168" s="1047"/>
      <c r="D168" s="1047"/>
      <c r="E168" s="1048"/>
      <c r="F168" s="189"/>
      <c r="G168" s="189"/>
      <c r="H168" s="189"/>
      <c r="I168" s="125"/>
      <c r="J168" s="189"/>
      <c r="K168" s="263"/>
      <c r="L168" s="190"/>
      <c r="M168" s="190"/>
      <c r="N168" s="189"/>
      <c r="O168" s="191"/>
      <c r="P168" s="191"/>
      <c r="Q168" s="192"/>
      <c r="R168" s="192"/>
      <c r="S168" s="253"/>
      <c r="T168" s="563"/>
      <c r="U168" s="193"/>
      <c r="V168" s="120"/>
      <c r="W168" s="120"/>
      <c r="X168" s="120"/>
      <c r="Y168" s="121"/>
      <c r="Z168" s="193"/>
      <c r="AA168" s="120"/>
      <c r="AB168" s="120"/>
      <c r="AC168" s="120"/>
      <c r="AD168" s="121"/>
      <c r="AE168" s="121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</row>
    <row r="169" spans="1:41" s="684" customFormat="1">
      <c r="A169" s="46"/>
      <c r="B169" s="1036" t="s">
        <v>96</v>
      </c>
      <c r="C169" s="1036"/>
      <c r="D169" s="1036"/>
      <c r="E169" s="1037"/>
      <c r="F169" s="189">
        <v>2853702960</v>
      </c>
      <c r="G169" s="189">
        <v>2802200000</v>
      </c>
      <c r="H169" s="189"/>
      <c r="I169" s="125"/>
      <c r="J169" s="189"/>
      <c r="K169" s="263"/>
      <c r="L169" s="190"/>
      <c r="M169" s="190"/>
      <c r="N169" s="189"/>
      <c r="O169" s="191"/>
      <c r="P169" s="191"/>
      <c r="Q169" s="192"/>
      <c r="R169" s="192"/>
      <c r="S169" s="698" t="s">
        <v>497</v>
      </c>
      <c r="T169" s="563"/>
      <c r="U169" s="193">
        <v>2853702960</v>
      </c>
      <c r="V169" s="120"/>
      <c r="W169" s="120"/>
      <c r="X169" s="120"/>
      <c r="Y169" s="121"/>
      <c r="Z169" s="193">
        <v>1</v>
      </c>
      <c r="AA169" s="120"/>
      <c r="AB169" s="120"/>
      <c r="AC169" s="120"/>
      <c r="AD169" s="121"/>
      <c r="AE169" s="121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</row>
    <row r="170" spans="1:41" s="187" customFormat="1" ht="21.75" customHeight="1">
      <c r="A170" s="1166" t="s">
        <v>22</v>
      </c>
      <c r="B170" s="1167"/>
      <c r="C170" s="1167"/>
      <c r="D170" s="1167"/>
      <c r="E170" s="1168"/>
      <c r="F170" s="203"/>
      <c r="G170" s="203"/>
      <c r="H170" s="203"/>
      <c r="I170" s="204"/>
      <c r="J170" s="203"/>
      <c r="K170" s="535"/>
      <c r="L170" s="205"/>
      <c r="M170" s="205"/>
      <c r="N170" s="203"/>
      <c r="O170" s="206"/>
      <c r="P170" s="206"/>
      <c r="Q170" s="207"/>
      <c r="R170" s="207"/>
      <c r="S170" s="254"/>
      <c r="T170" s="656"/>
      <c r="U170" s="208"/>
      <c r="V170" s="185"/>
      <c r="W170" s="185"/>
      <c r="X170" s="185"/>
      <c r="Y170" s="186"/>
      <c r="Z170" s="208"/>
      <c r="AA170" s="185"/>
      <c r="AB170" s="185"/>
      <c r="AC170" s="185"/>
      <c r="AD170" s="186"/>
      <c r="AE170" s="186"/>
    </row>
    <row r="171" spans="1:41" s="684" customFormat="1" ht="45">
      <c r="A171" s="46"/>
      <c r="B171" s="1047" t="s">
        <v>654</v>
      </c>
      <c r="C171" s="1047"/>
      <c r="D171" s="1047"/>
      <c r="E171" s="1048"/>
      <c r="F171" s="189">
        <v>5493750000</v>
      </c>
      <c r="G171" s="189">
        <v>5298630000</v>
      </c>
      <c r="H171" s="189">
        <v>4554000000</v>
      </c>
      <c r="I171" s="125">
        <f>H171/G171</f>
        <v>0.85946744724579749</v>
      </c>
      <c r="J171" s="189">
        <f>F171-H171</f>
        <v>939750000</v>
      </c>
      <c r="K171" s="263" t="s">
        <v>506</v>
      </c>
      <c r="L171" s="190" t="s">
        <v>507</v>
      </c>
      <c r="M171" s="190"/>
      <c r="N171" s="189"/>
      <c r="O171" s="191">
        <v>43187</v>
      </c>
      <c r="P171" s="191">
        <v>43336</v>
      </c>
      <c r="Q171" s="192">
        <v>1.4670000000000001</v>
      </c>
      <c r="R171" s="192">
        <v>6.5979999999999999</v>
      </c>
      <c r="S171" s="253"/>
      <c r="T171" s="563"/>
      <c r="U171" s="193">
        <v>5493750000</v>
      </c>
      <c r="V171" s="120"/>
      <c r="W171" s="120"/>
      <c r="X171" s="120"/>
      <c r="Y171" s="121"/>
      <c r="Z171" s="193">
        <v>1</v>
      </c>
      <c r="AA171" s="120"/>
      <c r="AB171" s="120"/>
      <c r="AC171" s="120"/>
      <c r="AD171" s="121"/>
      <c r="AE171" s="121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</row>
    <row r="172" spans="1:41" s="676" customFormat="1">
      <c r="A172" s="55"/>
      <c r="B172" s="1164"/>
      <c r="C172" s="1164"/>
      <c r="D172" s="1164"/>
      <c r="E172" s="1165"/>
      <c r="F172" s="661"/>
      <c r="G172" s="661"/>
      <c r="H172" s="661"/>
      <c r="I172" s="204"/>
      <c r="J172" s="661"/>
      <c r="K172" s="662"/>
      <c r="L172" s="663"/>
      <c r="M172" s="663"/>
      <c r="N172" s="661"/>
      <c r="O172" s="664"/>
      <c r="P172" s="664"/>
      <c r="Q172" s="665"/>
      <c r="R172" s="665"/>
      <c r="S172" s="666"/>
      <c r="T172" s="656"/>
      <c r="U172" s="667"/>
      <c r="V172" s="185"/>
      <c r="W172" s="185"/>
      <c r="X172" s="185"/>
      <c r="Y172" s="186"/>
      <c r="Z172" s="667"/>
      <c r="AA172" s="185"/>
      <c r="AB172" s="185"/>
      <c r="AC172" s="185"/>
      <c r="AD172" s="186"/>
      <c r="AE172" s="186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</row>
    <row r="173" spans="1:41" s="676" customFormat="1">
      <c r="A173" s="55" t="s">
        <v>27</v>
      </c>
      <c r="B173" s="56"/>
      <c r="C173" s="56"/>
      <c r="D173" s="56"/>
      <c r="E173" s="57"/>
      <c r="F173" s="661"/>
      <c r="G173" s="661"/>
      <c r="H173" s="661"/>
      <c r="I173" s="204"/>
      <c r="J173" s="661"/>
      <c r="K173" s="662"/>
      <c r="L173" s="663"/>
      <c r="M173" s="663"/>
      <c r="N173" s="661"/>
      <c r="O173" s="664"/>
      <c r="P173" s="664"/>
      <c r="Q173" s="665"/>
      <c r="R173" s="665"/>
      <c r="S173" s="666"/>
      <c r="T173" s="656"/>
      <c r="U173" s="667"/>
      <c r="V173" s="185"/>
      <c r="W173" s="185"/>
      <c r="X173" s="185"/>
      <c r="Y173" s="186"/>
      <c r="Z173" s="667"/>
      <c r="AA173" s="185"/>
      <c r="AB173" s="185"/>
      <c r="AC173" s="185"/>
      <c r="AD173" s="186"/>
      <c r="AE173" s="186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</row>
    <row r="174" spans="1:41" s="676" customFormat="1">
      <c r="A174" s="55"/>
      <c r="B174" s="56" t="s">
        <v>344</v>
      </c>
      <c r="C174" s="56"/>
      <c r="D174" s="56"/>
      <c r="E174" s="57"/>
      <c r="F174" s="661"/>
      <c r="G174" s="661"/>
      <c r="H174" s="661"/>
      <c r="I174" s="204"/>
      <c r="J174" s="661"/>
      <c r="K174" s="662"/>
      <c r="L174" s="663"/>
      <c r="M174" s="663"/>
      <c r="N174" s="661"/>
      <c r="O174" s="664"/>
      <c r="P174" s="664"/>
      <c r="Q174" s="665"/>
      <c r="R174" s="665"/>
      <c r="S174" s="666"/>
      <c r="T174" s="656"/>
      <c r="U174" s="667"/>
      <c r="V174" s="185"/>
      <c r="W174" s="185"/>
      <c r="X174" s="185"/>
      <c r="Y174" s="186"/>
      <c r="Z174" s="667"/>
      <c r="AA174" s="185"/>
      <c r="AB174" s="185"/>
      <c r="AC174" s="185"/>
      <c r="AD174" s="186"/>
      <c r="AE174" s="186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</row>
    <row r="175" spans="1:41" s="676" customFormat="1">
      <c r="A175" s="55"/>
      <c r="B175" s="1164" t="s">
        <v>96</v>
      </c>
      <c r="C175" s="1164"/>
      <c r="D175" s="1164"/>
      <c r="E175" s="1165"/>
      <c r="F175" s="661">
        <v>489500000</v>
      </c>
      <c r="G175" s="661">
        <v>478300000</v>
      </c>
      <c r="H175" s="661"/>
      <c r="I175" s="204"/>
      <c r="J175" s="661"/>
      <c r="K175" s="662"/>
      <c r="L175" s="663"/>
      <c r="M175" s="663"/>
      <c r="N175" s="661"/>
      <c r="O175" s="664"/>
      <c r="P175" s="664"/>
      <c r="Q175" s="665"/>
      <c r="R175" s="665"/>
      <c r="S175" s="698" t="s">
        <v>497</v>
      </c>
      <c r="T175" s="656"/>
      <c r="U175" s="667">
        <v>450000000</v>
      </c>
      <c r="V175" s="185"/>
      <c r="W175" s="185"/>
      <c r="X175" s="185"/>
      <c r="Y175" s="186"/>
      <c r="Z175" s="667">
        <v>1</v>
      </c>
      <c r="AA175" s="185"/>
      <c r="AB175" s="185"/>
      <c r="AC175" s="185"/>
      <c r="AD175" s="186"/>
      <c r="AE175" s="186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</row>
    <row r="176" spans="1:41" s="676" customFormat="1">
      <c r="A176" s="55"/>
      <c r="B176" s="56" t="s">
        <v>345</v>
      </c>
      <c r="C176" s="56"/>
      <c r="D176" s="56"/>
      <c r="E176" s="57"/>
      <c r="F176" s="661"/>
      <c r="G176" s="661"/>
      <c r="H176" s="661"/>
      <c r="I176" s="204"/>
      <c r="J176" s="661"/>
      <c r="K176" s="662"/>
      <c r="L176" s="663"/>
      <c r="M176" s="663"/>
      <c r="N176" s="661"/>
      <c r="O176" s="664"/>
      <c r="P176" s="664"/>
      <c r="Q176" s="665"/>
      <c r="R176" s="665"/>
      <c r="S176" s="666"/>
      <c r="T176" s="656"/>
      <c r="U176" s="667"/>
      <c r="V176" s="185"/>
      <c r="W176" s="185"/>
      <c r="X176" s="185"/>
      <c r="Y176" s="186"/>
      <c r="Z176" s="667"/>
      <c r="AA176" s="185"/>
      <c r="AB176" s="185"/>
      <c r="AC176" s="185"/>
      <c r="AD176" s="186"/>
      <c r="AE176" s="186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</row>
    <row r="177" spans="1:41" s="676" customFormat="1">
      <c r="A177" s="55"/>
      <c r="B177" s="1164" t="s">
        <v>96</v>
      </c>
      <c r="C177" s="1164"/>
      <c r="D177" s="1164"/>
      <c r="E177" s="1165"/>
      <c r="F177" s="661">
        <v>711350240</v>
      </c>
      <c r="G177" s="661">
        <v>696900000</v>
      </c>
      <c r="H177" s="661"/>
      <c r="I177" s="204"/>
      <c r="J177" s="661"/>
      <c r="K177" s="662"/>
      <c r="L177" s="663"/>
      <c r="M177" s="663"/>
      <c r="N177" s="661"/>
      <c r="O177" s="664"/>
      <c r="P177" s="664"/>
      <c r="Q177" s="665"/>
      <c r="R177" s="665"/>
      <c r="S177" s="698" t="s">
        <v>497</v>
      </c>
      <c r="T177" s="656"/>
      <c r="U177" s="667">
        <v>689351240</v>
      </c>
      <c r="V177" s="185"/>
      <c r="W177" s="185"/>
      <c r="X177" s="185"/>
      <c r="Y177" s="186"/>
      <c r="Z177" s="667">
        <v>1</v>
      </c>
      <c r="AA177" s="185"/>
      <c r="AB177" s="185"/>
      <c r="AC177" s="185"/>
      <c r="AD177" s="186"/>
      <c r="AE177" s="186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</row>
    <row r="178" spans="1:41" s="676" customFormat="1">
      <c r="A178" s="55"/>
      <c r="B178" s="1164"/>
      <c r="C178" s="1164"/>
      <c r="D178" s="1164"/>
      <c r="E178" s="1165"/>
      <c r="F178" s="203"/>
      <c r="G178" s="203"/>
      <c r="H178" s="203"/>
      <c r="I178" s="204"/>
      <c r="J178" s="203"/>
      <c r="K178" s="535"/>
      <c r="L178" s="205"/>
      <c r="M178" s="205"/>
      <c r="N178" s="203"/>
      <c r="O178" s="206"/>
      <c r="P178" s="206"/>
      <c r="Q178" s="207"/>
      <c r="R178" s="207"/>
      <c r="S178" s="254"/>
      <c r="T178" s="656"/>
      <c r="U178" s="208"/>
      <c r="V178" s="185"/>
      <c r="W178" s="185"/>
      <c r="X178" s="185"/>
      <c r="Y178" s="186"/>
      <c r="Z178" s="208"/>
      <c r="AA178" s="185"/>
      <c r="AB178" s="185"/>
      <c r="AC178" s="185"/>
      <c r="AD178" s="186"/>
      <c r="AE178" s="186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</row>
    <row r="179" spans="1:41" s="676" customFormat="1">
      <c r="A179" s="55" t="s">
        <v>337</v>
      </c>
      <c r="B179" s="56"/>
      <c r="C179" s="56"/>
      <c r="D179" s="56"/>
      <c r="E179" s="57"/>
      <c r="F179" s="203"/>
      <c r="G179" s="203"/>
      <c r="H179" s="203"/>
      <c r="I179" s="204"/>
      <c r="J179" s="203"/>
      <c r="K179" s="535"/>
      <c r="L179" s="205"/>
      <c r="M179" s="205"/>
      <c r="N179" s="203"/>
      <c r="O179" s="206"/>
      <c r="P179" s="206"/>
      <c r="Q179" s="207"/>
      <c r="R179" s="207"/>
      <c r="S179" s="254"/>
      <c r="T179" s="656"/>
      <c r="U179" s="208"/>
      <c r="V179" s="185"/>
      <c r="W179" s="185"/>
      <c r="X179" s="185"/>
      <c r="Y179" s="186"/>
      <c r="Z179" s="208"/>
      <c r="AA179" s="185"/>
      <c r="AB179" s="185"/>
      <c r="AC179" s="185"/>
      <c r="AD179" s="186"/>
      <c r="AE179" s="186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</row>
    <row r="180" spans="1:41" s="676" customFormat="1">
      <c r="A180" s="55"/>
      <c r="B180" s="56" t="s">
        <v>169</v>
      </c>
      <c r="C180" s="56"/>
      <c r="D180" s="56"/>
      <c r="E180" s="57"/>
      <c r="F180" s="203"/>
      <c r="G180" s="203"/>
      <c r="H180" s="203"/>
      <c r="I180" s="204"/>
      <c r="J180" s="203"/>
      <c r="K180" s="535"/>
      <c r="L180" s="205"/>
      <c r="M180" s="205"/>
      <c r="N180" s="203"/>
      <c r="O180" s="206"/>
      <c r="P180" s="206"/>
      <c r="Q180" s="207"/>
      <c r="R180" s="207"/>
      <c r="S180" s="254"/>
      <c r="T180" s="656"/>
      <c r="U180" s="208"/>
      <c r="V180" s="185"/>
      <c r="W180" s="185"/>
      <c r="X180" s="185"/>
      <c r="Y180" s="186"/>
      <c r="Z180" s="208"/>
      <c r="AA180" s="185"/>
      <c r="AB180" s="185"/>
      <c r="AC180" s="185"/>
      <c r="AD180" s="186"/>
      <c r="AE180" s="186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</row>
    <row r="181" spans="1:41" s="676" customFormat="1">
      <c r="A181" s="55"/>
      <c r="B181" s="1164" t="s">
        <v>96</v>
      </c>
      <c r="C181" s="1164"/>
      <c r="D181" s="1164"/>
      <c r="E181" s="1165"/>
      <c r="F181" s="661">
        <v>3800000000</v>
      </c>
      <c r="G181" s="661">
        <v>3688611000</v>
      </c>
      <c r="H181" s="661"/>
      <c r="I181" s="204"/>
      <c r="J181" s="661"/>
      <c r="K181" s="662"/>
      <c r="L181" s="663"/>
      <c r="M181" s="663"/>
      <c r="N181" s="661"/>
      <c r="O181" s="664"/>
      <c r="P181" s="664"/>
      <c r="Q181" s="665"/>
      <c r="R181" s="665"/>
      <c r="S181" s="698" t="s">
        <v>497</v>
      </c>
      <c r="T181" s="656"/>
      <c r="U181" s="667">
        <v>3800000000</v>
      </c>
      <c r="V181" s="185"/>
      <c r="W181" s="185"/>
      <c r="X181" s="185"/>
      <c r="Y181" s="186"/>
      <c r="Z181" s="667">
        <v>1</v>
      </c>
      <c r="AA181" s="185"/>
      <c r="AB181" s="185"/>
      <c r="AC181" s="185"/>
      <c r="AD181" s="186"/>
      <c r="AE181" s="186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</row>
    <row r="182" spans="1:41" s="676" customFormat="1">
      <c r="A182" s="55"/>
      <c r="B182" s="56" t="s">
        <v>170</v>
      </c>
      <c r="C182" s="56"/>
      <c r="D182" s="56"/>
      <c r="E182" s="57"/>
      <c r="F182" s="661"/>
      <c r="G182" s="661"/>
      <c r="H182" s="661"/>
      <c r="I182" s="204"/>
      <c r="J182" s="661"/>
      <c r="K182" s="662"/>
      <c r="L182" s="663"/>
      <c r="M182" s="663"/>
      <c r="N182" s="661"/>
      <c r="O182" s="664"/>
      <c r="P182" s="664"/>
      <c r="Q182" s="665"/>
      <c r="R182" s="665"/>
      <c r="S182" s="698"/>
      <c r="T182" s="656"/>
      <c r="U182" s="667"/>
      <c r="V182" s="185"/>
      <c r="W182" s="185"/>
      <c r="X182" s="185"/>
      <c r="Y182" s="186"/>
      <c r="Z182" s="667"/>
      <c r="AA182" s="185"/>
      <c r="AB182" s="185"/>
      <c r="AC182" s="185"/>
      <c r="AD182" s="186"/>
      <c r="AE182" s="186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</row>
    <row r="183" spans="1:41" s="676" customFormat="1">
      <c r="A183" s="55"/>
      <c r="B183" s="1164" t="s">
        <v>96</v>
      </c>
      <c r="C183" s="1164"/>
      <c r="D183" s="1164"/>
      <c r="E183" s="1165"/>
      <c r="F183" s="661">
        <v>2700000000</v>
      </c>
      <c r="G183" s="661">
        <v>2630600000</v>
      </c>
      <c r="H183" s="661"/>
      <c r="I183" s="204"/>
      <c r="J183" s="661"/>
      <c r="K183" s="662"/>
      <c r="L183" s="663"/>
      <c r="M183" s="663"/>
      <c r="N183" s="661"/>
      <c r="O183" s="664"/>
      <c r="P183" s="664"/>
      <c r="Q183" s="665"/>
      <c r="R183" s="665"/>
      <c r="S183" s="698" t="s">
        <v>497</v>
      </c>
      <c r="T183" s="656"/>
      <c r="U183" s="667">
        <v>2700000000</v>
      </c>
      <c r="V183" s="185"/>
      <c r="W183" s="185"/>
      <c r="X183" s="185"/>
      <c r="Y183" s="186"/>
      <c r="Z183" s="667">
        <v>1</v>
      </c>
      <c r="AA183" s="185"/>
      <c r="AB183" s="185"/>
      <c r="AC183" s="185"/>
      <c r="AD183" s="186"/>
      <c r="AE183" s="186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</row>
    <row r="184" spans="1:41" s="684" customFormat="1">
      <c r="A184" s="46"/>
      <c r="B184" s="47" t="s">
        <v>171</v>
      </c>
      <c r="C184" s="47"/>
      <c r="D184" s="47"/>
      <c r="E184" s="48"/>
      <c r="F184" s="124"/>
      <c r="G184" s="124"/>
      <c r="H184" s="503"/>
      <c r="I184" s="125"/>
      <c r="J184" s="124"/>
      <c r="K184" s="699"/>
      <c r="L184" s="126"/>
      <c r="M184" s="126"/>
      <c r="N184" s="124"/>
      <c r="O184" s="127"/>
      <c r="P184" s="127"/>
      <c r="Q184" s="128"/>
      <c r="R184" s="128"/>
      <c r="S184" s="241"/>
      <c r="T184" s="563"/>
      <c r="U184" s="129"/>
      <c r="V184" s="120"/>
      <c r="W184" s="120"/>
      <c r="X184" s="120"/>
      <c r="Y184" s="121"/>
      <c r="Z184" s="129"/>
      <c r="AA184" s="120"/>
      <c r="AB184" s="120"/>
      <c r="AC184" s="120"/>
      <c r="AD184" s="121"/>
      <c r="AE184" s="121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</row>
    <row r="185" spans="1:41" s="676" customFormat="1">
      <c r="A185" s="55"/>
      <c r="B185" s="1164" t="s">
        <v>96</v>
      </c>
      <c r="C185" s="1164"/>
      <c r="D185" s="1164"/>
      <c r="E185" s="1165"/>
      <c r="F185" s="661">
        <v>3043022240</v>
      </c>
      <c r="G185" s="661">
        <v>2991303000</v>
      </c>
      <c r="H185" s="661"/>
      <c r="I185" s="204"/>
      <c r="J185" s="661"/>
      <c r="K185" s="662"/>
      <c r="L185" s="663"/>
      <c r="M185" s="663"/>
      <c r="N185" s="661"/>
      <c r="O185" s="664"/>
      <c r="P185" s="664"/>
      <c r="Q185" s="665"/>
      <c r="R185" s="665"/>
      <c r="S185" s="698" t="s">
        <v>497</v>
      </c>
      <c r="T185" s="656"/>
      <c r="U185" s="667">
        <v>3043022240</v>
      </c>
      <c r="V185" s="185"/>
      <c r="W185" s="185"/>
      <c r="X185" s="185"/>
      <c r="Y185" s="186"/>
      <c r="Z185" s="667">
        <v>1</v>
      </c>
      <c r="AA185" s="185"/>
      <c r="AB185" s="185"/>
      <c r="AC185" s="185"/>
      <c r="AD185" s="186"/>
      <c r="AE185" s="186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</row>
    <row r="186" spans="1:41" s="676" customFormat="1">
      <c r="A186" s="55"/>
      <c r="B186" s="1164"/>
      <c r="C186" s="1164"/>
      <c r="D186" s="1164"/>
      <c r="E186" s="1165"/>
      <c r="F186" s="661"/>
      <c r="G186" s="661"/>
      <c r="H186" s="661"/>
      <c r="I186" s="204"/>
      <c r="J186" s="661"/>
      <c r="K186" s="662"/>
      <c r="L186" s="663"/>
      <c r="M186" s="663"/>
      <c r="N186" s="661"/>
      <c r="O186" s="664"/>
      <c r="P186" s="664"/>
      <c r="Q186" s="665"/>
      <c r="R186" s="665"/>
      <c r="S186" s="666"/>
      <c r="T186" s="656"/>
      <c r="U186" s="667"/>
      <c r="V186" s="185"/>
      <c r="W186" s="185"/>
      <c r="X186" s="185"/>
      <c r="Y186" s="186"/>
      <c r="Z186" s="667"/>
      <c r="AA186" s="185"/>
      <c r="AB186" s="185"/>
      <c r="AC186" s="185"/>
      <c r="AD186" s="186"/>
      <c r="AE186" s="186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</row>
    <row r="187" spans="1:41" s="676" customFormat="1">
      <c r="A187" s="55" t="s">
        <v>172</v>
      </c>
      <c r="B187" s="56"/>
      <c r="C187" s="56"/>
      <c r="D187" s="56"/>
      <c r="E187" s="57"/>
      <c r="F187" s="203"/>
      <c r="G187" s="203"/>
      <c r="H187" s="203"/>
      <c r="I187" s="204"/>
      <c r="J187" s="203"/>
      <c r="K187" s="535"/>
      <c r="L187" s="205"/>
      <c r="M187" s="205"/>
      <c r="N187" s="203"/>
      <c r="O187" s="206"/>
      <c r="P187" s="206"/>
      <c r="Q187" s="207"/>
      <c r="R187" s="207"/>
      <c r="S187" s="254"/>
      <c r="T187" s="656"/>
      <c r="U187" s="208"/>
      <c r="V187" s="185"/>
      <c r="W187" s="185"/>
      <c r="X187" s="185"/>
      <c r="Y187" s="186"/>
      <c r="Z187" s="208"/>
      <c r="AA187" s="185"/>
      <c r="AB187" s="185"/>
      <c r="AC187" s="185"/>
      <c r="AD187" s="186"/>
      <c r="AE187" s="186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</row>
    <row r="188" spans="1:41" s="676" customFormat="1">
      <c r="A188" s="55"/>
      <c r="B188" s="56" t="s">
        <v>346</v>
      </c>
      <c r="C188" s="56"/>
      <c r="D188" s="56"/>
      <c r="E188" s="57"/>
      <c r="F188" s="203"/>
      <c r="G188" s="203"/>
      <c r="H188" s="203"/>
      <c r="I188" s="204"/>
      <c r="J188" s="203"/>
      <c r="K188" s="535"/>
      <c r="L188" s="205"/>
      <c r="M188" s="205"/>
      <c r="N188" s="203"/>
      <c r="O188" s="206"/>
      <c r="P188" s="206"/>
      <c r="Q188" s="207"/>
      <c r="R188" s="207"/>
      <c r="S188" s="254"/>
      <c r="T188" s="656"/>
      <c r="U188" s="208"/>
      <c r="V188" s="185"/>
      <c r="W188" s="185"/>
      <c r="X188" s="185"/>
      <c r="Y188" s="186"/>
      <c r="Z188" s="208"/>
      <c r="AA188" s="185"/>
      <c r="AB188" s="185"/>
      <c r="AC188" s="185"/>
      <c r="AD188" s="186"/>
      <c r="AE188" s="186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</row>
    <row r="189" spans="1:41" s="676" customFormat="1">
      <c r="A189" s="55"/>
      <c r="B189" s="1164" t="s">
        <v>96</v>
      </c>
      <c r="C189" s="1164"/>
      <c r="D189" s="1164"/>
      <c r="E189" s="1165"/>
      <c r="F189" s="661">
        <v>4428013600</v>
      </c>
      <c r="G189" s="661">
        <v>4280909700</v>
      </c>
      <c r="H189" s="661"/>
      <c r="I189" s="204"/>
      <c r="J189" s="661"/>
      <c r="K189" s="662"/>
      <c r="L189" s="663"/>
      <c r="M189" s="663"/>
      <c r="N189" s="661"/>
      <c r="O189" s="664"/>
      <c r="P189" s="664"/>
      <c r="Q189" s="665"/>
      <c r="R189" s="665"/>
      <c r="S189" s="698" t="s">
        <v>497</v>
      </c>
      <c r="T189" s="656"/>
      <c r="U189" s="667">
        <v>3815013600</v>
      </c>
      <c r="V189" s="185"/>
      <c r="W189" s="185"/>
      <c r="X189" s="185"/>
      <c r="Y189" s="186"/>
      <c r="Z189" s="667">
        <v>1</v>
      </c>
      <c r="AA189" s="185"/>
      <c r="AB189" s="185"/>
      <c r="AC189" s="185"/>
      <c r="AD189" s="186"/>
      <c r="AE189" s="186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</row>
    <row r="190" spans="1:41" s="676" customFormat="1">
      <c r="A190" s="55"/>
      <c r="B190" s="1162"/>
      <c r="C190" s="1162"/>
      <c r="D190" s="1162"/>
      <c r="E190" s="1163"/>
      <c r="F190" s="661"/>
      <c r="G190" s="661"/>
      <c r="H190" s="661"/>
      <c r="I190" s="204"/>
      <c r="J190" s="661"/>
      <c r="K190" s="662"/>
      <c r="L190" s="663"/>
      <c r="M190" s="663"/>
      <c r="N190" s="661"/>
      <c r="O190" s="664"/>
      <c r="P190" s="664"/>
      <c r="Q190" s="665"/>
      <c r="R190" s="665"/>
      <c r="S190" s="666"/>
      <c r="T190" s="656"/>
      <c r="U190" s="667"/>
      <c r="V190" s="185"/>
      <c r="W190" s="185"/>
      <c r="X190" s="185"/>
      <c r="Y190" s="186"/>
      <c r="Z190" s="667"/>
      <c r="AA190" s="185"/>
      <c r="AB190" s="185"/>
      <c r="AC190" s="185"/>
      <c r="AD190" s="186"/>
      <c r="AE190" s="186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</row>
    <row r="191" spans="1:41" s="676" customFormat="1">
      <c r="A191" s="55" t="s">
        <v>23</v>
      </c>
      <c r="B191" s="56"/>
      <c r="C191" s="56"/>
      <c r="D191" s="56"/>
      <c r="E191" s="57"/>
      <c r="F191" s="661"/>
      <c r="G191" s="661"/>
      <c r="H191" s="661"/>
      <c r="I191" s="204"/>
      <c r="J191" s="661"/>
      <c r="K191" s="662"/>
      <c r="L191" s="663"/>
      <c r="M191" s="663"/>
      <c r="N191" s="661"/>
      <c r="O191" s="664"/>
      <c r="P191" s="664"/>
      <c r="Q191" s="665"/>
      <c r="R191" s="665"/>
      <c r="S191" s="666"/>
      <c r="T191" s="656"/>
      <c r="U191" s="667"/>
      <c r="V191" s="185"/>
      <c r="W191" s="185"/>
      <c r="X191" s="185"/>
      <c r="Y191" s="186"/>
      <c r="Z191" s="667"/>
      <c r="AA191" s="185"/>
      <c r="AB191" s="185"/>
      <c r="AC191" s="185"/>
      <c r="AD191" s="186"/>
      <c r="AE191" s="186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</row>
    <row r="192" spans="1:41" s="676" customFormat="1">
      <c r="A192" s="55"/>
      <c r="B192" s="56" t="s">
        <v>177</v>
      </c>
      <c r="C192" s="56"/>
      <c r="D192" s="56"/>
      <c r="E192" s="57"/>
      <c r="F192" s="661"/>
      <c r="G192" s="661"/>
      <c r="H192" s="661"/>
      <c r="I192" s="204"/>
      <c r="J192" s="661"/>
      <c r="K192" s="662"/>
      <c r="L192" s="663"/>
      <c r="M192" s="663"/>
      <c r="N192" s="661"/>
      <c r="O192" s="664"/>
      <c r="P192" s="664"/>
      <c r="Q192" s="665"/>
      <c r="R192" s="665"/>
      <c r="S192" s="666"/>
      <c r="T192" s="656"/>
      <c r="U192" s="667"/>
      <c r="V192" s="185"/>
      <c r="W192" s="185"/>
      <c r="X192" s="185"/>
      <c r="Y192" s="186"/>
      <c r="Z192" s="667"/>
      <c r="AA192" s="185"/>
      <c r="AB192" s="185"/>
      <c r="AC192" s="185"/>
      <c r="AD192" s="186"/>
      <c r="AE192" s="186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</row>
    <row r="193" spans="1:41" s="684" customFormat="1" ht="30">
      <c r="A193" s="46"/>
      <c r="B193" s="1036" t="s">
        <v>96</v>
      </c>
      <c r="C193" s="1036"/>
      <c r="D193" s="1036"/>
      <c r="E193" s="1037"/>
      <c r="F193" s="189">
        <v>2918665040</v>
      </c>
      <c r="G193" s="189">
        <v>2816003000</v>
      </c>
      <c r="H193" s="189">
        <v>2747263000</v>
      </c>
      <c r="I193" s="125">
        <f>H193/G193</f>
        <v>0.97558951464185228</v>
      </c>
      <c r="J193" s="189">
        <f>F193-H193</f>
        <v>171402040</v>
      </c>
      <c r="K193" s="263" t="s">
        <v>637</v>
      </c>
      <c r="L193" s="190"/>
      <c r="M193" s="190"/>
      <c r="N193" s="189"/>
      <c r="O193" s="191">
        <v>43203</v>
      </c>
      <c r="P193" s="191">
        <v>43292</v>
      </c>
      <c r="Q193" s="192">
        <v>0.04</v>
      </c>
      <c r="R193" s="192">
        <v>1.56</v>
      </c>
      <c r="S193" s="253"/>
      <c r="T193" s="563"/>
      <c r="U193" s="193">
        <v>2918665040</v>
      </c>
      <c r="V193" s="120"/>
      <c r="W193" s="120"/>
      <c r="X193" s="120"/>
      <c r="Y193" s="121"/>
      <c r="Z193" s="193">
        <v>1</v>
      </c>
      <c r="AA193" s="120"/>
      <c r="AB193" s="120"/>
      <c r="AC193" s="120"/>
      <c r="AD193" s="121"/>
      <c r="AE193" s="121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</row>
    <row r="194" spans="1:41" s="684" customFormat="1">
      <c r="A194" s="46"/>
      <c r="B194" s="1036"/>
      <c r="C194" s="1036"/>
      <c r="D194" s="1036"/>
      <c r="E194" s="1037"/>
      <c r="F194" s="189"/>
      <c r="G194" s="189"/>
      <c r="H194" s="189"/>
      <c r="I194" s="125"/>
      <c r="J194" s="189"/>
      <c r="K194" s="263"/>
      <c r="L194" s="190"/>
      <c r="M194" s="190"/>
      <c r="N194" s="189"/>
      <c r="O194" s="191"/>
      <c r="P194" s="191"/>
      <c r="Q194" s="192"/>
      <c r="R194" s="192"/>
      <c r="S194" s="253"/>
      <c r="T194" s="563"/>
      <c r="U194" s="193"/>
      <c r="V194" s="120"/>
      <c r="W194" s="120"/>
      <c r="X194" s="120"/>
      <c r="Y194" s="121"/>
      <c r="Z194" s="193"/>
      <c r="AA194" s="120"/>
      <c r="AB194" s="120"/>
      <c r="AC194" s="120"/>
      <c r="AD194" s="121"/>
      <c r="AE194" s="121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</row>
    <row r="195" spans="1:41" s="684" customFormat="1">
      <c r="A195" s="46" t="s">
        <v>24</v>
      </c>
      <c r="B195" s="47"/>
      <c r="C195" s="47"/>
      <c r="D195" s="47"/>
      <c r="E195" s="48"/>
      <c r="F195" s="189"/>
      <c r="G195" s="189"/>
      <c r="H195" s="189"/>
      <c r="I195" s="125"/>
      <c r="J195" s="189"/>
      <c r="K195" s="263"/>
      <c r="L195" s="190"/>
      <c r="M195" s="190"/>
      <c r="N195" s="189"/>
      <c r="O195" s="191"/>
      <c r="P195" s="191"/>
      <c r="Q195" s="192"/>
      <c r="R195" s="192"/>
      <c r="S195" s="253"/>
      <c r="T195" s="563"/>
      <c r="U195" s="193"/>
      <c r="V195" s="120"/>
      <c r="W195" s="120"/>
      <c r="X195" s="120"/>
      <c r="Y195" s="121"/>
      <c r="Z195" s="193"/>
      <c r="AA195" s="120"/>
      <c r="AB195" s="120"/>
      <c r="AC195" s="120"/>
      <c r="AD195" s="121"/>
      <c r="AE195" s="121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</row>
    <row r="196" spans="1:41" s="684" customFormat="1">
      <c r="A196" s="46"/>
      <c r="B196" s="47" t="s">
        <v>178</v>
      </c>
      <c r="C196" s="47"/>
      <c r="D196" s="47"/>
      <c r="E196" s="48"/>
      <c r="F196" s="189"/>
      <c r="G196" s="189"/>
      <c r="H196" s="189"/>
      <c r="I196" s="125"/>
      <c r="J196" s="189"/>
      <c r="K196" s="263"/>
      <c r="L196" s="190"/>
      <c r="M196" s="190"/>
      <c r="N196" s="189"/>
      <c r="O196" s="191"/>
      <c r="P196" s="191"/>
      <c r="Q196" s="192"/>
      <c r="R196" s="192"/>
      <c r="S196" s="253"/>
      <c r="T196" s="563"/>
      <c r="U196" s="193"/>
      <c r="V196" s="120"/>
      <c r="W196" s="120"/>
      <c r="X196" s="120"/>
      <c r="Y196" s="121"/>
      <c r="Z196" s="193"/>
      <c r="AA196" s="120"/>
      <c r="AB196" s="120"/>
      <c r="AC196" s="120"/>
      <c r="AD196" s="121"/>
      <c r="AE196" s="121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</row>
    <row r="197" spans="1:41" s="122" customFormat="1" ht="30">
      <c r="A197" s="46"/>
      <c r="B197" s="1036" t="s">
        <v>96</v>
      </c>
      <c r="C197" s="1036"/>
      <c r="D197" s="1036"/>
      <c r="E197" s="1037"/>
      <c r="F197" s="189">
        <v>3418665040</v>
      </c>
      <c r="G197" s="189">
        <v>3301372300</v>
      </c>
      <c r="H197" s="189">
        <v>3237775000</v>
      </c>
      <c r="I197" s="125">
        <f>H197/G197</f>
        <v>0.98073610177198134</v>
      </c>
      <c r="J197" s="189">
        <f>F197-H197</f>
        <v>180890040</v>
      </c>
      <c r="K197" s="263" t="s">
        <v>638</v>
      </c>
      <c r="L197" s="190"/>
      <c r="M197" s="190"/>
      <c r="N197" s="189"/>
      <c r="O197" s="191">
        <v>43203</v>
      </c>
      <c r="P197" s="191">
        <v>43292</v>
      </c>
      <c r="Q197" s="192">
        <v>0.05</v>
      </c>
      <c r="R197" s="192">
        <v>6.5000000000000002E-2</v>
      </c>
      <c r="S197" s="253"/>
      <c r="T197" s="563"/>
      <c r="U197" s="193">
        <v>3418665040</v>
      </c>
      <c r="V197" s="120"/>
      <c r="W197" s="120"/>
      <c r="X197" s="120"/>
      <c r="Y197" s="121"/>
      <c r="Z197" s="193">
        <v>1</v>
      </c>
      <c r="AA197" s="120"/>
      <c r="AB197" s="120"/>
      <c r="AC197" s="120"/>
      <c r="AD197" s="121"/>
      <c r="AE197" s="121"/>
    </row>
    <row r="198" spans="1:41" s="122" customFormat="1">
      <c r="A198" s="46"/>
      <c r="B198" s="1036"/>
      <c r="C198" s="1036"/>
      <c r="D198" s="1036"/>
      <c r="E198" s="1037"/>
      <c r="F198" s="189"/>
      <c r="G198" s="189"/>
      <c r="H198" s="189"/>
      <c r="I198" s="125"/>
      <c r="J198" s="189"/>
      <c r="K198" s="263"/>
      <c r="L198" s="190"/>
      <c r="M198" s="190"/>
      <c r="N198" s="189"/>
      <c r="O198" s="191"/>
      <c r="P198" s="191"/>
      <c r="Q198" s="192"/>
      <c r="R198" s="192"/>
      <c r="S198" s="253"/>
      <c r="T198" s="563"/>
      <c r="U198" s="193"/>
      <c r="V198" s="120"/>
      <c r="W198" s="120"/>
      <c r="X198" s="120"/>
      <c r="Y198" s="121"/>
      <c r="Z198" s="193"/>
      <c r="AA198" s="120"/>
      <c r="AB198" s="120"/>
      <c r="AC198" s="120"/>
      <c r="AD198" s="121"/>
      <c r="AE198" s="121"/>
    </row>
    <row r="199" spans="1:41" s="122" customFormat="1">
      <c r="A199" s="46" t="s">
        <v>25</v>
      </c>
      <c r="B199" s="47"/>
      <c r="C199" s="47"/>
      <c r="D199" s="47"/>
      <c r="E199" s="48"/>
      <c r="F199" s="189"/>
      <c r="G199" s="189"/>
      <c r="H199" s="189"/>
      <c r="I199" s="125"/>
      <c r="J199" s="189"/>
      <c r="K199" s="263"/>
      <c r="L199" s="190"/>
      <c r="M199" s="190"/>
      <c r="N199" s="189"/>
      <c r="O199" s="191"/>
      <c r="P199" s="191"/>
      <c r="Q199" s="192"/>
      <c r="R199" s="192"/>
      <c r="S199" s="253"/>
      <c r="T199" s="563"/>
      <c r="U199" s="193"/>
      <c r="V199" s="120"/>
      <c r="W199" s="120"/>
      <c r="X199" s="120"/>
      <c r="Y199" s="121"/>
      <c r="Z199" s="193"/>
      <c r="AA199" s="120"/>
      <c r="AB199" s="120"/>
      <c r="AC199" s="120"/>
      <c r="AD199" s="121"/>
      <c r="AE199" s="121"/>
    </row>
    <row r="200" spans="1:41" s="122" customFormat="1">
      <c r="A200" s="46"/>
      <c r="B200" s="47" t="s">
        <v>179</v>
      </c>
      <c r="C200" s="47"/>
      <c r="D200" s="47"/>
      <c r="E200" s="48"/>
      <c r="F200" s="189"/>
      <c r="G200" s="189"/>
      <c r="H200" s="189"/>
      <c r="I200" s="125"/>
      <c r="J200" s="189"/>
      <c r="K200" s="263"/>
      <c r="L200" s="190"/>
      <c r="M200" s="190"/>
      <c r="N200" s="189"/>
      <c r="O200" s="191"/>
      <c r="P200" s="191"/>
      <c r="Q200" s="192"/>
      <c r="R200" s="192"/>
      <c r="S200" s="253"/>
      <c r="T200" s="563"/>
      <c r="U200" s="193"/>
      <c r="V200" s="120"/>
      <c r="W200" s="120"/>
      <c r="X200" s="120"/>
      <c r="Y200" s="121"/>
      <c r="Z200" s="193"/>
      <c r="AA200" s="120"/>
      <c r="AB200" s="120"/>
      <c r="AC200" s="120"/>
      <c r="AD200" s="121"/>
      <c r="AE200" s="121"/>
    </row>
    <row r="201" spans="1:41" s="122" customFormat="1" ht="30">
      <c r="A201" s="46"/>
      <c r="B201" s="1036" t="s">
        <v>96</v>
      </c>
      <c r="C201" s="1036"/>
      <c r="D201" s="1036"/>
      <c r="E201" s="1037"/>
      <c r="F201" s="189">
        <v>2917927680</v>
      </c>
      <c r="G201" s="189">
        <v>2812638840</v>
      </c>
      <c r="H201" s="189">
        <v>2703378000</v>
      </c>
      <c r="I201" s="125">
        <f>H201/G201</f>
        <v>0.96115361899788032</v>
      </c>
      <c r="J201" s="189">
        <f>F201-H201</f>
        <v>214549680</v>
      </c>
      <c r="K201" s="263" t="s">
        <v>475</v>
      </c>
      <c r="L201" s="190" t="s">
        <v>476</v>
      </c>
      <c r="M201" s="190"/>
      <c r="N201" s="189"/>
      <c r="O201" s="191">
        <v>43174</v>
      </c>
      <c r="P201" s="191">
        <v>43263</v>
      </c>
      <c r="Q201" s="192">
        <v>86.42</v>
      </c>
      <c r="R201" s="192">
        <v>99.12</v>
      </c>
      <c r="S201" s="253"/>
      <c r="T201" s="563"/>
      <c r="U201" s="193">
        <v>2917927680</v>
      </c>
      <c r="V201" s="120"/>
      <c r="W201" s="120"/>
      <c r="X201" s="120"/>
      <c r="Y201" s="121"/>
      <c r="Z201" s="193">
        <v>1</v>
      </c>
      <c r="AA201" s="120"/>
      <c r="AB201" s="120"/>
      <c r="AC201" s="120"/>
      <c r="AD201" s="121"/>
      <c r="AE201" s="121"/>
    </row>
    <row r="202" spans="1:41" s="122" customFormat="1">
      <c r="A202" s="46"/>
      <c r="B202" s="1036"/>
      <c r="C202" s="1036"/>
      <c r="D202" s="1036"/>
      <c r="E202" s="1037"/>
      <c r="F202" s="189"/>
      <c r="G202" s="189"/>
      <c r="H202" s="189"/>
      <c r="I202" s="125"/>
      <c r="J202" s="189"/>
      <c r="K202" s="263"/>
      <c r="L202" s="190"/>
      <c r="M202" s="190"/>
      <c r="N202" s="189"/>
      <c r="O202" s="191"/>
      <c r="P202" s="191"/>
      <c r="Q202" s="192"/>
      <c r="R202" s="192"/>
      <c r="S202" s="253"/>
      <c r="T202" s="563"/>
      <c r="U202" s="193"/>
      <c r="V202" s="120"/>
      <c r="W202" s="120"/>
      <c r="X202" s="120"/>
      <c r="Y202" s="121"/>
      <c r="Z202" s="193"/>
      <c r="AA202" s="120"/>
      <c r="AB202" s="120"/>
      <c r="AC202" s="120"/>
      <c r="AD202" s="121"/>
      <c r="AE202" s="121"/>
    </row>
    <row r="203" spans="1:41" s="122" customFormat="1">
      <c r="A203" s="46" t="s">
        <v>658</v>
      </c>
      <c r="B203" s="47"/>
      <c r="C203" s="47"/>
      <c r="D203" s="47"/>
      <c r="E203" s="48"/>
      <c r="F203" s="189"/>
      <c r="G203" s="189"/>
      <c r="H203" s="189"/>
      <c r="I203" s="125"/>
      <c r="J203" s="189"/>
      <c r="K203" s="263"/>
      <c r="L203" s="190"/>
      <c r="M203" s="190"/>
      <c r="N203" s="189"/>
      <c r="O203" s="191"/>
      <c r="P203" s="191"/>
      <c r="Q203" s="192"/>
      <c r="R203" s="192"/>
      <c r="S203" s="253"/>
      <c r="T203" s="563"/>
      <c r="U203" s="193"/>
      <c r="V203" s="120"/>
      <c r="W203" s="120"/>
      <c r="X203" s="120"/>
      <c r="Y203" s="121"/>
      <c r="Z203" s="193"/>
      <c r="AA203" s="120"/>
      <c r="AB203" s="120"/>
      <c r="AC203" s="120"/>
      <c r="AD203" s="121"/>
      <c r="AE203" s="121"/>
    </row>
    <row r="204" spans="1:41" s="122" customFormat="1" ht="60">
      <c r="A204" s="46"/>
      <c r="B204" s="1036" t="s">
        <v>659</v>
      </c>
      <c r="C204" s="1036"/>
      <c r="D204" s="1036"/>
      <c r="E204" s="1037"/>
      <c r="F204" s="189">
        <v>625226000</v>
      </c>
      <c r="G204" s="189">
        <v>597650000</v>
      </c>
      <c r="H204" s="683">
        <v>579496000</v>
      </c>
      <c r="I204" s="125"/>
      <c r="J204" s="189"/>
      <c r="K204" s="673" t="s">
        <v>777</v>
      </c>
      <c r="L204" s="681" t="s">
        <v>778</v>
      </c>
      <c r="M204" s="190"/>
      <c r="N204" s="189"/>
      <c r="O204" s="191"/>
      <c r="P204" s="191"/>
      <c r="Q204" s="192"/>
      <c r="R204" s="192"/>
      <c r="S204" s="264"/>
      <c r="T204" s="563"/>
      <c r="U204" s="193">
        <v>625226000</v>
      </c>
      <c r="V204" s="120"/>
      <c r="W204" s="120"/>
      <c r="X204" s="120"/>
      <c r="Y204" s="121"/>
      <c r="Z204" s="193">
        <v>1</v>
      </c>
      <c r="AA204" s="120"/>
      <c r="AB204" s="120"/>
      <c r="AC204" s="120"/>
      <c r="AD204" s="121"/>
      <c r="AE204" s="121"/>
    </row>
    <row r="205" spans="1:41">
      <c r="A205" s="33"/>
      <c r="B205" s="1072"/>
      <c r="C205" s="1072"/>
      <c r="D205" s="1072"/>
      <c r="E205" s="1073"/>
      <c r="F205" s="9"/>
      <c r="G205" s="9"/>
      <c r="H205" s="9"/>
      <c r="I205" s="151"/>
      <c r="J205" s="9"/>
      <c r="K205" s="533"/>
      <c r="L205" s="37"/>
      <c r="M205" s="37"/>
      <c r="N205" s="9"/>
      <c r="O205" s="170"/>
      <c r="P205" s="170"/>
      <c r="Q205" s="171"/>
      <c r="R205" s="171"/>
      <c r="S205" s="251"/>
      <c r="T205" s="155"/>
      <c r="U205" s="172"/>
      <c r="V205" s="157"/>
      <c r="W205" s="158"/>
      <c r="X205" s="159"/>
      <c r="Y205" s="11"/>
      <c r="Z205" s="172"/>
      <c r="AA205" s="157"/>
      <c r="AB205" s="158"/>
      <c r="AC205" s="159"/>
      <c r="AD205" s="11"/>
      <c r="AE205" s="11"/>
    </row>
    <row r="206" spans="1:41" s="182" customFormat="1">
      <c r="A206" s="4" t="s">
        <v>11</v>
      </c>
      <c r="B206" s="52"/>
      <c r="C206" s="52"/>
      <c r="D206" s="52"/>
      <c r="E206" s="53"/>
      <c r="F206" s="173"/>
      <c r="G206" s="174"/>
      <c r="H206" s="174"/>
      <c r="I206" s="175"/>
      <c r="J206" s="174"/>
      <c r="K206" s="534"/>
      <c r="L206" s="176"/>
      <c r="M206" s="176"/>
      <c r="N206" s="174"/>
      <c r="O206" s="177"/>
      <c r="P206" s="177"/>
      <c r="Q206" s="178"/>
      <c r="R206" s="178"/>
      <c r="S206" s="252"/>
      <c r="T206" s="155"/>
      <c r="U206" s="179"/>
      <c r="V206" s="157"/>
      <c r="W206" s="158"/>
      <c r="X206" s="180"/>
      <c r="Y206" s="181"/>
      <c r="Z206" s="179"/>
      <c r="AA206" s="157"/>
      <c r="AB206" s="158"/>
      <c r="AC206" s="180"/>
      <c r="AD206" s="181"/>
      <c r="AE206" s="181"/>
    </row>
    <row r="207" spans="1:41" s="187" customFormat="1">
      <c r="A207" s="46" t="s">
        <v>180</v>
      </c>
      <c r="B207" s="47"/>
      <c r="C207" s="47"/>
      <c r="D207" s="47"/>
      <c r="E207" s="48"/>
      <c r="F207" s="188"/>
      <c r="G207" s="189"/>
      <c r="H207" s="189"/>
      <c r="I207" s="125"/>
      <c r="J207" s="189"/>
      <c r="K207" s="263"/>
      <c r="L207" s="190"/>
      <c r="M207" s="190"/>
      <c r="N207" s="189"/>
      <c r="O207" s="191"/>
      <c r="P207" s="191"/>
      <c r="Q207" s="192"/>
      <c r="R207" s="192"/>
      <c r="S207" s="263"/>
      <c r="T207" s="656"/>
      <c r="U207" s="193"/>
      <c r="V207" s="185"/>
      <c r="W207" s="185"/>
      <c r="X207" s="185"/>
      <c r="Y207" s="186"/>
      <c r="Z207" s="193"/>
      <c r="AA207" s="185"/>
      <c r="AB207" s="185"/>
      <c r="AC207" s="185"/>
      <c r="AD207" s="186"/>
      <c r="AE207" s="186"/>
    </row>
    <row r="208" spans="1:41" s="187" customFormat="1">
      <c r="A208" s="46"/>
      <c r="B208" s="672" t="s">
        <v>784</v>
      </c>
      <c r="C208" s="47"/>
      <c r="D208" s="47"/>
      <c r="E208" s="48"/>
      <c r="F208" s="189">
        <v>378700000</v>
      </c>
      <c r="G208" s="189">
        <v>371200000</v>
      </c>
      <c r="H208" s="189"/>
      <c r="I208" s="125"/>
      <c r="J208" s="189"/>
      <c r="K208" s="263"/>
      <c r="L208" s="190"/>
      <c r="M208" s="190"/>
      <c r="N208" s="189"/>
      <c r="O208" s="191"/>
      <c r="P208" s="191"/>
      <c r="Q208" s="192"/>
      <c r="R208" s="192"/>
      <c r="S208" s="673" t="s">
        <v>497</v>
      </c>
      <c r="T208" s="656"/>
      <c r="U208" s="193">
        <v>378700000</v>
      </c>
      <c r="V208" s="185"/>
      <c r="W208" s="185"/>
      <c r="X208" s="185"/>
      <c r="Y208" s="186"/>
      <c r="Z208" s="193">
        <v>1</v>
      </c>
      <c r="AA208" s="185"/>
      <c r="AB208" s="185"/>
      <c r="AC208" s="185"/>
      <c r="AD208" s="186"/>
      <c r="AE208" s="186"/>
    </row>
    <row r="209" spans="1:31" s="187" customFormat="1">
      <c r="A209" s="46"/>
      <c r="B209" s="47"/>
      <c r="C209" s="47"/>
      <c r="D209" s="47"/>
      <c r="E209" s="48"/>
      <c r="F209" s="188"/>
      <c r="G209" s="189"/>
      <c r="H209" s="189"/>
      <c r="I209" s="125"/>
      <c r="J209" s="189"/>
      <c r="K209" s="263"/>
      <c r="L209" s="190"/>
      <c r="M209" s="190"/>
      <c r="N209" s="189"/>
      <c r="O209" s="191"/>
      <c r="P209" s="191"/>
      <c r="Q209" s="192"/>
      <c r="R209" s="192"/>
      <c r="S209" s="253"/>
      <c r="T209" s="656"/>
      <c r="U209" s="193"/>
      <c r="V209" s="185"/>
      <c r="W209" s="185"/>
      <c r="X209" s="185"/>
      <c r="Y209" s="186"/>
      <c r="Z209" s="193"/>
      <c r="AA209" s="185"/>
      <c r="AB209" s="185"/>
      <c r="AC209" s="185"/>
      <c r="AD209" s="186"/>
      <c r="AE209" s="186"/>
    </row>
    <row r="210" spans="1:31" s="187" customFormat="1">
      <c r="A210" s="46" t="s">
        <v>181</v>
      </c>
      <c r="B210" s="47"/>
      <c r="C210" s="47"/>
      <c r="D210" s="47"/>
      <c r="E210" s="48"/>
      <c r="F210" s="184"/>
      <c r="G210" s="124"/>
      <c r="H210" s="124"/>
      <c r="I210" s="125"/>
      <c r="J210" s="124"/>
      <c r="K210" s="516"/>
      <c r="L210" s="126"/>
      <c r="M210" s="126"/>
      <c r="N210" s="124"/>
      <c r="O210" s="127"/>
      <c r="P210" s="127"/>
      <c r="Q210" s="128"/>
      <c r="R210" s="128"/>
      <c r="S210" s="241"/>
      <c r="T210" s="656"/>
      <c r="U210" s="129"/>
      <c r="V210" s="185"/>
      <c r="W210" s="185"/>
      <c r="X210" s="185"/>
      <c r="Y210" s="186"/>
      <c r="Z210" s="129"/>
      <c r="AA210" s="185"/>
      <c r="AB210" s="185"/>
      <c r="AC210" s="185"/>
      <c r="AD210" s="186"/>
      <c r="AE210" s="186"/>
    </row>
    <row r="211" spans="1:31" s="187" customFormat="1">
      <c r="A211" s="46"/>
      <c r="B211" s="47" t="s">
        <v>646</v>
      </c>
      <c r="C211" s="47"/>
      <c r="D211" s="47"/>
      <c r="E211" s="48"/>
      <c r="F211" s="188"/>
      <c r="G211" s="189"/>
      <c r="H211" s="189"/>
      <c r="I211" s="125"/>
      <c r="J211" s="189"/>
      <c r="K211" s="263"/>
      <c r="L211" s="190"/>
      <c r="M211" s="190"/>
      <c r="N211" s="189"/>
      <c r="O211" s="191"/>
      <c r="P211" s="191"/>
      <c r="Q211" s="192"/>
      <c r="R211" s="192"/>
      <c r="S211" s="253"/>
      <c r="T211" s="656"/>
      <c r="U211" s="193"/>
      <c r="V211" s="185"/>
      <c r="W211" s="185"/>
      <c r="X211" s="185"/>
      <c r="Y211" s="186"/>
      <c r="Z211" s="193"/>
      <c r="AA211" s="185"/>
      <c r="AB211" s="185"/>
      <c r="AC211" s="185"/>
      <c r="AD211" s="186"/>
      <c r="AE211" s="186"/>
    </row>
    <row r="212" spans="1:31" s="187" customFormat="1">
      <c r="A212" s="46"/>
      <c r="B212" s="47"/>
      <c r="C212" s="47" t="s">
        <v>641</v>
      </c>
      <c r="D212" s="47"/>
      <c r="E212" s="48"/>
      <c r="F212" s="188"/>
      <c r="G212" s="189"/>
      <c r="H212" s="189"/>
      <c r="I212" s="125"/>
      <c r="J212" s="189"/>
      <c r="K212" s="263"/>
      <c r="L212" s="190"/>
      <c r="M212" s="190"/>
      <c r="N212" s="189"/>
      <c r="O212" s="191"/>
      <c r="P212" s="191"/>
      <c r="Q212" s="192"/>
      <c r="R212" s="192"/>
      <c r="S212" s="253"/>
      <c r="T212" s="656"/>
      <c r="U212" s="193"/>
      <c r="V212" s="185"/>
      <c r="W212" s="185"/>
      <c r="X212" s="185"/>
      <c r="Y212" s="186"/>
      <c r="Z212" s="193"/>
      <c r="AA212" s="185"/>
      <c r="AB212" s="185"/>
      <c r="AC212" s="185"/>
      <c r="AD212" s="186"/>
      <c r="AE212" s="186"/>
    </row>
    <row r="213" spans="1:31" s="187" customFormat="1">
      <c r="A213" s="46"/>
      <c r="B213" s="47"/>
      <c r="C213" s="47" t="s">
        <v>642</v>
      </c>
      <c r="D213" s="47"/>
      <c r="E213" s="48"/>
      <c r="F213" s="188">
        <v>213458000</v>
      </c>
      <c r="G213" s="189">
        <v>211751000</v>
      </c>
      <c r="H213" s="189"/>
      <c r="I213" s="125"/>
      <c r="J213" s="189"/>
      <c r="K213" s="263"/>
      <c r="L213" s="190"/>
      <c r="M213" s="190"/>
      <c r="N213" s="189"/>
      <c r="O213" s="191"/>
      <c r="P213" s="191"/>
      <c r="Q213" s="192"/>
      <c r="R213" s="192"/>
      <c r="S213" s="264" t="s">
        <v>497</v>
      </c>
      <c r="T213" s="656"/>
      <c r="U213" s="193">
        <v>213458000</v>
      </c>
      <c r="V213" s="185"/>
      <c r="W213" s="185"/>
      <c r="X213" s="185"/>
      <c r="Y213" s="186"/>
      <c r="Z213" s="193">
        <v>1</v>
      </c>
      <c r="AA213" s="185"/>
      <c r="AB213" s="185"/>
      <c r="AC213" s="185"/>
      <c r="AD213" s="186"/>
      <c r="AE213" s="186"/>
    </row>
    <row r="214" spans="1:31" s="187" customFormat="1">
      <c r="A214" s="46"/>
      <c r="B214" s="47"/>
      <c r="C214" s="47" t="s">
        <v>643</v>
      </c>
      <c r="D214" s="47"/>
      <c r="E214" s="48"/>
      <c r="F214" s="188">
        <v>220222000</v>
      </c>
      <c r="G214" s="189">
        <v>218425000</v>
      </c>
      <c r="H214" s="189"/>
      <c r="I214" s="125"/>
      <c r="J214" s="189"/>
      <c r="K214" s="263"/>
      <c r="L214" s="190"/>
      <c r="M214" s="190"/>
      <c r="N214" s="189"/>
      <c r="O214" s="191"/>
      <c r="P214" s="191"/>
      <c r="Q214" s="192"/>
      <c r="R214" s="192"/>
      <c r="S214" s="264" t="s">
        <v>497</v>
      </c>
      <c r="T214" s="656"/>
      <c r="U214" s="193">
        <v>220222000</v>
      </c>
      <c r="V214" s="185"/>
      <c r="W214" s="185"/>
      <c r="X214" s="185"/>
      <c r="Y214" s="186"/>
      <c r="Z214" s="193">
        <v>1</v>
      </c>
      <c r="AA214" s="185"/>
      <c r="AB214" s="185"/>
      <c r="AC214" s="185"/>
      <c r="AD214" s="186"/>
      <c r="AE214" s="186"/>
    </row>
    <row r="215" spans="1:31" s="187" customFormat="1">
      <c r="A215" s="46"/>
      <c r="B215" s="47"/>
      <c r="C215" s="47" t="s">
        <v>644</v>
      </c>
      <c r="D215" s="47"/>
      <c r="E215" s="48"/>
      <c r="F215" s="188">
        <v>215028000</v>
      </c>
      <c r="G215" s="189">
        <v>213888000</v>
      </c>
      <c r="H215" s="189"/>
      <c r="I215" s="125"/>
      <c r="J215" s="189"/>
      <c r="K215" s="263"/>
      <c r="L215" s="190"/>
      <c r="M215" s="190"/>
      <c r="N215" s="189"/>
      <c r="O215" s="191"/>
      <c r="P215" s="191"/>
      <c r="Q215" s="192"/>
      <c r="R215" s="192"/>
      <c r="S215" s="264" t="s">
        <v>497</v>
      </c>
      <c r="T215" s="656"/>
      <c r="U215" s="193">
        <v>215028000</v>
      </c>
      <c r="V215" s="185"/>
      <c r="W215" s="185"/>
      <c r="X215" s="185"/>
      <c r="Y215" s="186"/>
      <c r="Z215" s="193">
        <v>1</v>
      </c>
      <c r="AA215" s="185"/>
      <c r="AB215" s="185"/>
      <c r="AC215" s="185"/>
      <c r="AD215" s="186"/>
      <c r="AE215" s="186"/>
    </row>
    <row r="216" spans="1:31" s="187" customFormat="1">
      <c r="A216" s="46"/>
      <c r="B216" s="47"/>
      <c r="C216" s="47" t="s">
        <v>645</v>
      </c>
      <c r="D216" s="47"/>
      <c r="E216" s="48"/>
      <c r="F216" s="188">
        <v>240631000</v>
      </c>
      <c r="G216" s="189">
        <v>237333000</v>
      </c>
      <c r="H216" s="189"/>
      <c r="I216" s="125"/>
      <c r="J216" s="189"/>
      <c r="K216" s="263"/>
      <c r="L216" s="190"/>
      <c r="M216" s="190"/>
      <c r="N216" s="189"/>
      <c r="O216" s="191"/>
      <c r="P216" s="191"/>
      <c r="Q216" s="192"/>
      <c r="R216" s="192"/>
      <c r="S216" s="264" t="s">
        <v>497</v>
      </c>
      <c r="T216" s="656"/>
      <c r="U216" s="193">
        <v>240631000</v>
      </c>
      <c r="V216" s="185"/>
      <c r="W216" s="185"/>
      <c r="X216" s="185"/>
      <c r="Y216" s="186"/>
      <c r="Z216" s="193">
        <v>1</v>
      </c>
      <c r="AA216" s="185"/>
      <c r="AB216" s="185"/>
      <c r="AC216" s="185"/>
      <c r="AD216" s="186"/>
      <c r="AE216" s="186"/>
    </row>
    <row r="217" spans="1:31" s="187" customFormat="1">
      <c r="A217" s="46"/>
      <c r="B217" s="47"/>
      <c r="C217" s="47"/>
      <c r="D217" s="47"/>
      <c r="E217" s="48"/>
      <c r="F217" s="188"/>
      <c r="G217" s="189"/>
      <c r="H217" s="189"/>
      <c r="I217" s="125"/>
      <c r="J217" s="189"/>
      <c r="K217" s="263"/>
      <c r="L217" s="190"/>
      <c r="M217" s="190"/>
      <c r="N217" s="189"/>
      <c r="O217" s="191"/>
      <c r="P217" s="191"/>
      <c r="Q217" s="192"/>
      <c r="R217" s="192"/>
      <c r="S217" s="264"/>
      <c r="T217" s="656"/>
      <c r="U217" s="193"/>
      <c r="V217" s="185"/>
      <c r="W217" s="185"/>
      <c r="X217" s="185"/>
      <c r="Y217" s="186"/>
      <c r="Z217" s="193"/>
      <c r="AA217" s="185"/>
      <c r="AB217" s="185"/>
      <c r="AC217" s="185"/>
      <c r="AD217" s="186"/>
      <c r="AE217" s="186"/>
    </row>
    <row r="218" spans="1:31" s="187" customFormat="1">
      <c r="A218" s="46"/>
      <c r="B218" s="47"/>
      <c r="C218" s="463" t="s">
        <v>689</v>
      </c>
      <c r="D218" s="47"/>
      <c r="E218" s="48"/>
      <c r="F218" s="188"/>
      <c r="G218" s="189"/>
      <c r="H218" s="189"/>
      <c r="I218" s="125"/>
      <c r="J218" s="189"/>
      <c r="K218" s="263"/>
      <c r="L218" s="190"/>
      <c r="M218" s="190"/>
      <c r="N218" s="189"/>
      <c r="O218" s="191"/>
      <c r="P218" s="191"/>
      <c r="Q218" s="192"/>
      <c r="R218" s="192"/>
      <c r="S218" s="253"/>
      <c r="T218" s="656"/>
      <c r="U218" s="193"/>
      <c r="V218" s="185"/>
      <c r="W218" s="185"/>
      <c r="X218" s="185"/>
      <c r="Y218" s="186"/>
      <c r="Z218" s="193"/>
      <c r="AA218" s="185"/>
      <c r="AB218" s="185"/>
      <c r="AC218" s="185"/>
      <c r="AD218" s="186"/>
      <c r="AE218" s="186"/>
    </row>
    <row r="219" spans="1:31" s="187" customFormat="1">
      <c r="A219" s="46"/>
      <c r="B219" s="47"/>
      <c r="C219" s="463" t="s">
        <v>690</v>
      </c>
      <c r="D219" s="47"/>
      <c r="E219" s="48"/>
      <c r="F219" s="188">
        <v>292946000</v>
      </c>
      <c r="G219" s="189">
        <v>288703000</v>
      </c>
      <c r="H219" s="189"/>
      <c r="I219" s="125"/>
      <c r="J219" s="189"/>
      <c r="K219" s="263"/>
      <c r="L219" s="190"/>
      <c r="M219" s="190"/>
      <c r="N219" s="189"/>
      <c r="O219" s="191"/>
      <c r="P219" s="191"/>
      <c r="Q219" s="192"/>
      <c r="R219" s="192"/>
      <c r="S219" s="264" t="s">
        <v>497</v>
      </c>
      <c r="T219" s="656"/>
      <c r="U219" s="188">
        <v>292946000</v>
      </c>
      <c r="V219" s="185"/>
      <c r="W219" s="185"/>
      <c r="X219" s="185"/>
      <c r="Y219" s="186"/>
      <c r="Z219" s="193">
        <v>1</v>
      </c>
      <c r="AA219" s="185"/>
      <c r="AB219" s="185"/>
      <c r="AC219" s="185"/>
      <c r="AD219" s="186"/>
      <c r="AE219" s="186"/>
    </row>
    <row r="220" spans="1:31" s="187" customFormat="1">
      <c r="A220" s="46"/>
      <c r="B220" s="47"/>
      <c r="C220" s="463" t="s">
        <v>691</v>
      </c>
      <c r="D220" s="47"/>
      <c r="E220" s="48"/>
      <c r="F220" s="188">
        <v>219497000</v>
      </c>
      <c r="G220" s="189">
        <v>216968000</v>
      </c>
      <c r="H220" s="189"/>
      <c r="I220" s="125"/>
      <c r="J220" s="189"/>
      <c r="K220" s="263"/>
      <c r="L220" s="190"/>
      <c r="M220" s="190"/>
      <c r="N220" s="189"/>
      <c r="O220" s="191"/>
      <c r="P220" s="191"/>
      <c r="Q220" s="192"/>
      <c r="R220" s="192"/>
      <c r="S220" s="264" t="s">
        <v>497</v>
      </c>
      <c r="T220" s="656"/>
      <c r="U220" s="188">
        <v>219497000</v>
      </c>
      <c r="V220" s="185"/>
      <c r="W220" s="185"/>
      <c r="X220" s="185"/>
      <c r="Y220" s="186"/>
      <c r="Z220" s="193">
        <v>1</v>
      </c>
      <c r="AA220" s="185"/>
      <c r="AB220" s="185"/>
      <c r="AC220" s="185"/>
      <c r="AD220" s="186"/>
      <c r="AE220" s="186"/>
    </row>
    <row r="221" spans="1:31" s="187" customFormat="1">
      <c r="A221" s="46"/>
      <c r="B221" s="47"/>
      <c r="C221" s="463" t="s">
        <v>692</v>
      </c>
      <c r="D221" s="47"/>
      <c r="E221" s="48"/>
      <c r="F221" s="188">
        <v>255255000</v>
      </c>
      <c r="G221" s="189">
        <v>251463000</v>
      </c>
      <c r="H221" s="189"/>
      <c r="I221" s="125"/>
      <c r="J221" s="189"/>
      <c r="K221" s="263"/>
      <c r="L221" s="190"/>
      <c r="M221" s="190"/>
      <c r="N221" s="189"/>
      <c r="O221" s="191"/>
      <c r="P221" s="191"/>
      <c r="Q221" s="192"/>
      <c r="R221" s="192"/>
      <c r="S221" s="264" t="s">
        <v>497</v>
      </c>
      <c r="T221" s="656"/>
      <c r="U221" s="188">
        <v>255255000</v>
      </c>
      <c r="V221" s="185"/>
      <c r="W221" s="185"/>
      <c r="X221" s="185"/>
      <c r="Y221" s="186"/>
      <c r="Z221" s="193">
        <v>1</v>
      </c>
      <c r="AA221" s="185"/>
      <c r="AB221" s="185"/>
      <c r="AC221" s="185"/>
      <c r="AD221" s="186"/>
      <c r="AE221" s="186"/>
    </row>
    <row r="222" spans="1:31" s="187" customFormat="1">
      <c r="A222" s="46"/>
      <c r="B222" s="47"/>
      <c r="C222" s="463" t="s">
        <v>693</v>
      </c>
      <c r="D222" s="47"/>
      <c r="E222" s="48"/>
      <c r="F222" s="188">
        <v>270980000</v>
      </c>
      <c r="G222" s="189">
        <v>268175000</v>
      </c>
      <c r="H222" s="189"/>
      <c r="I222" s="125"/>
      <c r="J222" s="189"/>
      <c r="K222" s="263"/>
      <c r="L222" s="190"/>
      <c r="M222" s="190"/>
      <c r="N222" s="189"/>
      <c r="O222" s="191"/>
      <c r="P222" s="191"/>
      <c r="Q222" s="192"/>
      <c r="R222" s="192"/>
      <c r="S222" s="264" t="s">
        <v>497</v>
      </c>
      <c r="T222" s="656"/>
      <c r="U222" s="188">
        <v>270980000</v>
      </c>
      <c r="V222" s="185"/>
      <c r="W222" s="185"/>
      <c r="X222" s="185"/>
      <c r="Y222" s="186"/>
      <c r="Z222" s="193">
        <v>1</v>
      </c>
      <c r="AA222" s="185"/>
      <c r="AB222" s="185"/>
      <c r="AC222" s="185"/>
      <c r="AD222" s="186"/>
      <c r="AE222" s="186"/>
    </row>
    <row r="223" spans="1:31" s="187" customFormat="1">
      <c r="A223" s="46"/>
      <c r="B223" s="47"/>
      <c r="C223" s="463" t="s">
        <v>694</v>
      </c>
      <c r="D223" s="47"/>
      <c r="E223" s="48"/>
      <c r="F223" s="188">
        <v>253853000</v>
      </c>
      <c r="G223" s="189">
        <v>250796000</v>
      </c>
      <c r="H223" s="189"/>
      <c r="I223" s="125"/>
      <c r="J223" s="189"/>
      <c r="K223" s="263"/>
      <c r="L223" s="190"/>
      <c r="M223" s="190"/>
      <c r="N223" s="189"/>
      <c r="O223" s="191"/>
      <c r="P223" s="191"/>
      <c r="Q223" s="192"/>
      <c r="R223" s="192"/>
      <c r="S223" s="264" t="s">
        <v>497</v>
      </c>
      <c r="T223" s="656"/>
      <c r="U223" s="188">
        <v>253853000</v>
      </c>
      <c r="V223" s="185"/>
      <c r="W223" s="185"/>
      <c r="X223" s="185"/>
      <c r="Y223" s="186"/>
      <c r="Z223" s="193">
        <v>1</v>
      </c>
      <c r="AA223" s="185"/>
      <c r="AB223" s="185"/>
      <c r="AC223" s="185"/>
      <c r="AD223" s="186"/>
      <c r="AE223" s="186"/>
    </row>
    <row r="224" spans="1:31" s="187" customFormat="1">
      <c r="A224" s="46"/>
      <c r="B224" s="47"/>
      <c r="C224" s="463"/>
      <c r="D224" s="47"/>
      <c r="E224" s="48"/>
      <c r="F224" s="188"/>
      <c r="G224" s="189"/>
      <c r="H224" s="189"/>
      <c r="I224" s="125"/>
      <c r="J224" s="189"/>
      <c r="K224" s="263"/>
      <c r="L224" s="190"/>
      <c r="M224" s="190"/>
      <c r="N224" s="189"/>
      <c r="O224" s="191"/>
      <c r="P224" s="191"/>
      <c r="Q224" s="192"/>
      <c r="R224" s="192"/>
      <c r="S224" s="264"/>
      <c r="T224" s="656"/>
      <c r="U224" s="193"/>
      <c r="V224" s="185"/>
      <c r="W224" s="185"/>
      <c r="X224" s="185"/>
      <c r="Y224" s="186"/>
      <c r="Z224" s="193"/>
      <c r="AA224" s="185"/>
      <c r="AB224" s="185"/>
      <c r="AC224" s="185"/>
      <c r="AD224" s="186"/>
      <c r="AE224" s="186"/>
    </row>
    <row r="225" spans="1:31" s="187" customFormat="1">
      <c r="A225" s="46"/>
      <c r="B225" s="47"/>
      <c r="C225" s="466" t="s">
        <v>698</v>
      </c>
      <c r="D225" s="47"/>
      <c r="E225" s="48"/>
      <c r="F225" s="188"/>
      <c r="G225" s="189"/>
      <c r="H225" s="189"/>
      <c r="I225" s="125"/>
      <c r="J225" s="189"/>
      <c r="K225" s="263"/>
      <c r="L225" s="190"/>
      <c r="M225" s="190"/>
      <c r="N225" s="189"/>
      <c r="O225" s="191"/>
      <c r="P225" s="191"/>
      <c r="Q225" s="192"/>
      <c r="R225" s="192"/>
      <c r="S225" s="253"/>
      <c r="T225" s="656"/>
      <c r="U225" s="193"/>
      <c r="V225" s="185"/>
      <c r="W225" s="185"/>
      <c r="X225" s="185"/>
      <c r="Y225" s="186"/>
      <c r="Z225" s="193"/>
      <c r="AA225" s="185"/>
      <c r="AB225" s="185"/>
      <c r="AC225" s="185"/>
      <c r="AD225" s="186"/>
      <c r="AE225" s="186"/>
    </row>
    <row r="226" spans="1:31" s="187" customFormat="1">
      <c r="A226" s="46"/>
      <c r="B226" s="47"/>
      <c r="C226" s="466" t="s">
        <v>699</v>
      </c>
      <c r="D226" s="47"/>
      <c r="E226" s="48"/>
      <c r="F226" s="188">
        <v>281633000</v>
      </c>
      <c r="G226" s="189">
        <v>278638000</v>
      </c>
      <c r="H226" s="189"/>
      <c r="I226" s="125"/>
      <c r="J226" s="189"/>
      <c r="K226" s="263"/>
      <c r="L226" s="190"/>
      <c r="M226" s="190"/>
      <c r="N226" s="189"/>
      <c r="O226" s="191"/>
      <c r="P226" s="191"/>
      <c r="Q226" s="192"/>
      <c r="R226" s="192"/>
      <c r="S226" s="264" t="s">
        <v>497</v>
      </c>
      <c r="T226" s="656"/>
      <c r="U226" s="188">
        <v>281633000</v>
      </c>
      <c r="V226" s="185"/>
      <c r="W226" s="185"/>
      <c r="X226" s="185"/>
      <c r="Y226" s="186"/>
      <c r="Z226" s="193">
        <v>1</v>
      </c>
      <c r="AA226" s="185"/>
      <c r="AB226" s="185"/>
      <c r="AC226" s="185"/>
      <c r="AD226" s="186"/>
      <c r="AE226" s="186"/>
    </row>
    <row r="227" spans="1:31" s="187" customFormat="1">
      <c r="A227" s="46"/>
      <c r="B227" s="47"/>
      <c r="C227" s="466" t="s">
        <v>700</v>
      </c>
      <c r="D227" s="47"/>
      <c r="E227" s="48"/>
      <c r="F227" s="188">
        <v>289123000</v>
      </c>
      <c r="G227" s="189">
        <v>287530000</v>
      </c>
      <c r="H227" s="189"/>
      <c r="I227" s="125"/>
      <c r="J227" s="189"/>
      <c r="K227" s="263"/>
      <c r="L227" s="190"/>
      <c r="M227" s="190"/>
      <c r="N227" s="189"/>
      <c r="O227" s="191"/>
      <c r="P227" s="191"/>
      <c r="Q227" s="192"/>
      <c r="R227" s="192"/>
      <c r="S227" s="264" t="s">
        <v>497</v>
      </c>
      <c r="T227" s="656"/>
      <c r="U227" s="188">
        <v>289123000</v>
      </c>
      <c r="V227" s="185"/>
      <c r="W227" s="185"/>
      <c r="X227" s="185"/>
      <c r="Y227" s="186"/>
      <c r="Z227" s="193">
        <v>1</v>
      </c>
      <c r="AA227" s="185"/>
      <c r="AB227" s="185"/>
      <c r="AC227" s="185"/>
      <c r="AD227" s="186"/>
      <c r="AE227" s="186"/>
    </row>
    <row r="228" spans="1:31" s="187" customFormat="1">
      <c r="A228" s="46"/>
      <c r="B228" s="47"/>
      <c r="C228" s="466" t="s">
        <v>701</v>
      </c>
      <c r="D228" s="47"/>
      <c r="E228" s="48"/>
      <c r="F228" s="188">
        <v>236726000</v>
      </c>
      <c r="G228" s="189">
        <v>234247000</v>
      </c>
      <c r="H228" s="189"/>
      <c r="I228" s="125"/>
      <c r="J228" s="189"/>
      <c r="K228" s="263"/>
      <c r="L228" s="190"/>
      <c r="M228" s="190"/>
      <c r="N228" s="189"/>
      <c r="O228" s="191"/>
      <c r="P228" s="191"/>
      <c r="Q228" s="192"/>
      <c r="R228" s="192"/>
      <c r="S228" s="264" t="s">
        <v>497</v>
      </c>
      <c r="T228" s="656"/>
      <c r="U228" s="188">
        <v>236726000</v>
      </c>
      <c r="V228" s="185"/>
      <c r="W228" s="185"/>
      <c r="X228" s="185"/>
      <c r="Y228" s="186"/>
      <c r="Z228" s="193">
        <v>1</v>
      </c>
      <c r="AA228" s="185"/>
      <c r="AB228" s="185"/>
      <c r="AC228" s="185"/>
      <c r="AD228" s="186"/>
      <c r="AE228" s="186"/>
    </row>
    <row r="229" spans="1:31" s="187" customFormat="1">
      <c r="A229" s="46"/>
      <c r="B229" s="47"/>
      <c r="C229" s="466" t="s">
        <v>702</v>
      </c>
      <c r="D229" s="47"/>
      <c r="E229" s="48"/>
      <c r="F229" s="188">
        <v>226504000</v>
      </c>
      <c r="G229" s="189">
        <v>224678000</v>
      </c>
      <c r="H229" s="189"/>
      <c r="I229" s="125"/>
      <c r="J229" s="189"/>
      <c r="K229" s="263"/>
      <c r="L229" s="190"/>
      <c r="M229" s="190"/>
      <c r="N229" s="189"/>
      <c r="O229" s="191"/>
      <c r="P229" s="191"/>
      <c r="Q229" s="192"/>
      <c r="R229" s="192"/>
      <c r="S229" s="264" t="s">
        <v>497</v>
      </c>
      <c r="T229" s="656"/>
      <c r="U229" s="188">
        <v>226504000</v>
      </c>
      <c r="V229" s="185"/>
      <c r="W229" s="185"/>
      <c r="X229" s="185"/>
      <c r="Y229" s="186"/>
      <c r="Z229" s="193">
        <v>1</v>
      </c>
      <c r="AA229" s="185"/>
      <c r="AB229" s="185"/>
      <c r="AC229" s="185"/>
      <c r="AD229" s="186"/>
      <c r="AE229" s="186"/>
    </row>
    <row r="230" spans="1:31" s="187" customFormat="1">
      <c r="A230" s="46"/>
      <c r="B230" s="47"/>
      <c r="C230" s="466" t="s">
        <v>703</v>
      </c>
      <c r="D230" s="47"/>
      <c r="E230" s="48"/>
      <c r="F230" s="188">
        <v>216225000</v>
      </c>
      <c r="G230" s="189">
        <v>214070000</v>
      </c>
      <c r="H230" s="189"/>
      <c r="I230" s="125"/>
      <c r="J230" s="189"/>
      <c r="K230" s="263"/>
      <c r="L230" s="190"/>
      <c r="M230" s="190"/>
      <c r="N230" s="189"/>
      <c r="O230" s="191"/>
      <c r="P230" s="191"/>
      <c r="Q230" s="192"/>
      <c r="R230" s="192"/>
      <c r="S230" s="264" t="s">
        <v>497</v>
      </c>
      <c r="T230" s="656"/>
      <c r="U230" s="188">
        <v>216225000</v>
      </c>
      <c r="V230" s="185"/>
      <c r="W230" s="185"/>
      <c r="X230" s="185"/>
      <c r="Y230" s="186"/>
      <c r="Z230" s="193">
        <v>1</v>
      </c>
      <c r="AA230" s="185"/>
      <c r="AB230" s="185"/>
      <c r="AC230" s="185"/>
      <c r="AD230" s="186"/>
      <c r="AE230" s="186"/>
    </row>
    <row r="231" spans="1:31" s="187" customFormat="1">
      <c r="A231" s="46"/>
      <c r="B231" s="47"/>
      <c r="C231" s="47"/>
      <c r="D231" s="47"/>
      <c r="E231" s="48"/>
      <c r="F231" s="188"/>
      <c r="G231" s="189"/>
      <c r="H231" s="189"/>
      <c r="I231" s="125"/>
      <c r="J231" s="189"/>
      <c r="K231" s="263"/>
      <c r="L231" s="190"/>
      <c r="M231" s="190"/>
      <c r="N231" s="189"/>
      <c r="O231" s="191"/>
      <c r="P231" s="191"/>
      <c r="Q231" s="192"/>
      <c r="R231" s="192"/>
      <c r="S231" s="253"/>
      <c r="T231" s="656"/>
      <c r="U231" s="193"/>
      <c r="V231" s="185"/>
      <c r="W231" s="185"/>
      <c r="X231" s="185"/>
      <c r="Y231" s="186"/>
      <c r="Z231" s="193"/>
      <c r="AA231" s="185"/>
      <c r="AB231" s="185"/>
      <c r="AC231" s="185"/>
      <c r="AD231" s="186"/>
      <c r="AE231" s="186"/>
    </row>
    <row r="232" spans="1:31" s="122" customFormat="1">
      <c r="A232" s="46"/>
      <c r="B232" s="47"/>
      <c r="C232" s="562" t="s">
        <v>780</v>
      </c>
      <c r="D232" s="47"/>
      <c r="E232" s="48"/>
      <c r="F232" s="188"/>
      <c r="G232" s="189"/>
      <c r="H232" s="189"/>
      <c r="I232" s="125"/>
      <c r="J232" s="189"/>
      <c r="K232" s="263"/>
      <c r="L232" s="190"/>
      <c r="M232" s="190"/>
      <c r="N232" s="189"/>
      <c r="O232" s="191"/>
      <c r="P232" s="191"/>
      <c r="Q232" s="192"/>
      <c r="R232" s="192"/>
      <c r="S232" s="263"/>
      <c r="T232" s="563"/>
      <c r="U232" s="193"/>
      <c r="V232" s="120"/>
      <c r="W232" s="120"/>
      <c r="X232" s="120"/>
      <c r="Y232" s="121"/>
      <c r="Z232" s="193"/>
      <c r="AA232" s="120"/>
      <c r="AB232" s="120"/>
      <c r="AC232" s="120"/>
      <c r="AD232" s="121"/>
      <c r="AE232" s="121"/>
    </row>
    <row r="233" spans="1:31" s="187" customFormat="1">
      <c r="A233" s="46"/>
      <c r="B233" s="47"/>
      <c r="C233" s="562" t="s">
        <v>781</v>
      </c>
      <c r="D233" s="47"/>
      <c r="E233" s="48"/>
      <c r="F233" s="188">
        <v>373788000</v>
      </c>
      <c r="G233" s="189">
        <v>370954000</v>
      </c>
      <c r="H233" s="189"/>
      <c r="I233" s="125"/>
      <c r="J233" s="189"/>
      <c r="K233" s="263"/>
      <c r="L233" s="190"/>
      <c r="M233" s="190"/>
      <c r="N233" s="189"/>
      <c r="O233" s="191"/>
      <c r="P233" s="191"/>
      <c r="Q233" s="192"/>
      <c r="R233" s="192"/>
      <c r="S233" s="264" t="s">
        <v>497</v>
      </c>
      <c r="T233" s="656"/>
      <c r="U233" s="188">
        <v>373788000</v>
      </c>
      <c r="V233" s="185"/>
      <c r="W233" s="185"/>
      <c r="X233" s="185"/>
      <c r="Y233" s="186"/>
      <c r="Z233" s="193">
        <v>1</v>
      </c>
      <c r="AA233" s="185"/>
      <c r="AB233" s="185"/>
      <c r="AC233" s="185"/>
      <c r="AD233" s="186"/>
      <c r="AE233" s="186"/>
    </row>
    <row r="234" spans="1:31" s="187" customFormat="1">
      <c r="A234" s="46"/>
      <c r="B234" s="47"/>
      <c r="C234" s="562" t="s">
        <v>782</v>
      </c>
      <c r="D234" s="47"/>
      <c r="E234" s="48"/>
      <c r="F234" s="188">
        <v>363000000</v>
      </c>
      <c r="G234" s="189">
        <v>359618000</v>
      </c>
      <c r="H234" s="189"/>
      <c r="I234" s="125"/>
      <c r="J234" s="189"/>
      <c r="K234" s="263"/>
      <c r="L234" s="190"/>
      <c r="M234" s="190"/>
      <c r="N234" s="189"/>
      <c r="O234" s="191"/>
      <c r="P234" s="191"/>
      <c r="Q234" s="192"/>
      <c r="R234" s="192"/>
      <c r="S234" s="264" t="s">
        <v>497</v>
      </c>
      <c r="T234" s="656"/>
      <c r="U234" s="188">
        <v>363000000</v>
      </c>
      <c r="V234" s="185"/>
      <c r="W234" s="185"/>
      <c r="X234" s="185"/>
      <c r="Y234" s="186"/>
      <c r="Z234" s="193">
        <v>1</v>
      </c>
      <c r="AA234" s="185"/>
      <c r="AB234" s="185"/>
      <c r="AC234" s="185"/>
      <c r="AD234" s="186"/>
      <c r="AE234" s="186"/>
    </row>
    <row r="235" spans="1:31" s="187" customFormat="1">
      <c r="A235" s="46"/>
      <c r="B235" s="47"/>
      <c r="C235" s="562" t="s">
        <v>783</v>
      </c>
      <c r="D235" s="47"/>
      <c r="E235" s="48"/>
      <c r="F235" s="188">
        <v>304653000</v>
      </c>
      <c r="G235" s="189">
        <v>302109000</v>
      </c>
      <c r="H235" s="189"/>
      <c r="I235" s="125"/>
      <c r="J235" s="189"/>
      <c r="K235" s="263"/>
      <c r="L235" s="190"/>
      <c r="M235" s="190"/>
      <c r="N235" s="189"/>
      <c r="O235" s="191"/>
      <c r="P235" s="191"/>
      <c r="Q235" s="192"/>
      <c r="R235" s="192"/>
      <c r="S235" s="264" t="s">
        <v>497</v>
      </c>
      <c r="T235" s="656"/>
      <c r="U235" s="188">
        <v>304653000</v>
      </c>
      <c r="V235" s="185"/>
      <c r="W235" s="185"/>
      <c r="X235" s="185"/>
      <c r="Y235" s="186"/>
      <c r="Z235" s="193">
        <v>1</v>
      </c>
      <c r="AA235" s="185"/>
      <c r="AB235" s="185"/>
      <c r="AC235" s="185"/>
      <c r="AD235" s="186"/>
      <c r="AE235" s="186"/>
    </row>
    <row r="236" spans="1:31" s="187" customFormat="1">
      <c r="A236" s="46"/>
      <c r="B236" s="47"/>
      <c r="C236" s="47"/>
      <c r="D236" s="47"/>
      <c r="E236" s="48"/>
      <c r="F236" s="184"/>
      <c r="G236" s="124"/>
      <c r="H236" s="124"/>
      <c r="I236" s="125"/>
      <c r="J236" s="124"/>
      <c r="K236" s="516"/>
      <c r="L236" s="126"/>
      <c r="M236" s="126"/>
      <c r="N236" s="124"/>
      <c r="O236" s="127"/>
      <c r="P236" s="127"/>
      <c r="Q236" s="128"/>
      <c r="R236" s="128"/>
      <c r="S236" s="241"/>
      <c r="T236" s="656"/>
      <c r="U236" s="129"/>
      <c r="V236" s="185"/>
      <c r="W236" s="185"/>
      <c r="X236" s="185"/>
      <c r="Y236" s="186"/>
      <c r="Z236" s="129"/>
      <c r="AA236" s="185"/>
      <c r="AB236" s="185"/>
      <c r="AC236" s="185"/>
      <c r="AD236" s="186"/>
      <c r="AE236" s="186"/>
    </row>
    <row r="237" spans="1:31" s="187" customFormat="1">
      <c r="A237" s="46" t="s">
        <v>43</v>
      </c>
      <c r="B237" s="47"/>
      <c r="C237" s="47"/>
      <c r="D237" s="47"/>
      <c r="E237" s="48"/>
      <c r="F237" s="184"/>
      <c r="G237" s="124"/>
      <c r="H237" s="124"/>
      <c r="I237" s="125"/>
      <c r="J237" s="124"/>
      <c r="K237" s="516"/>
      <c r="L237" s="126"/>
      <c r="M237" s="126"/>
      <c r="N237" s="124"/>
      <c r="O237" s="127"/>
      <c r="P237" s="127"/>
      <c r="Q237" s="128"/>
      <c r="R237" s="128"/>
      <c r="S237" s="241"/>
      <c r="T237" s="656"/>
      <c r="U237" s="129"/>
      <c r="V237" s="185"/>
      <c r="W237" s="185"/>
      <c r="X237" s="185"/>
      <c r="Y237" s="186"/>
      <c r="Z237" s="129"/>
      <c r="AA237" s="185"/>
      <c r="AB237" s="185"/>
      <c r="AC237" s="185"/>
      <c r="AD237" s="186"/>
      <c r="AE237" s="186"/>
    </row>
    <row r="238" spans="1:31" s="187" customFormat="1">
      <c r="A238" s="46"/>
      <c r="B238" s="47" t="s">
        <v>182</v>
      </c>
      <c r="C238" s="47"/>
      <c r="D238" s="47"/>
      <c r="E238" s="48"/>
      <c r="F238" s="124">
        <v>1225000000</v>
      </c>
      <c r="G238" s="124"/>
      <c r="H238" s="124"/>
      <c r="I238" s="125"/>
      <c r="J238" s="124"/>
      <c r="K238" s="516"/>
      <c r="L238" s="126"/>
      <c r="M238" s="126"/>
      <c r="N238" s="124"/>
      <c r="O238" s="127"/>
      <c r="P238" s="127"/>
      <c r="Q238" s="128"/>
      <c r="R238" s="128"/>
      <c r="S238" s="260" t="s">
        <v>586</v>
      </c>
      <c r="T238" s="656"/>
      <c r="U238" s="129">
        <v>1225000000</v>
      </c>
      <c r="V238" s="185"/>
      <c r="W238" s="185"/>
      <c r="X238" s="185"/>
      <c r="Y238" s="186"/>
      <c r="Z238" s="129">
        <v>1</v>
      </c>
      <c r="AA238" s="185"/>
      <c r="AB238" s="185"/>
      <c r="AC238" s="185"/>
      <c r="AD238" s="186"/>
      <c r="AE238" s="186"/>
    </row>
    <row r="239" spans="1:31" s="187" customFormat="1">
      <c r="A239" s="46"/>
      <c r="B239" s="47"/>
      <c r="C239" s="47"/>
      <c r="D239" s="47"/>
      <c r="E239" s="48"/>
      <c r="F239" s="674"/>
      <c r="G239" s="124"/>
      <c r="H239" s="124"/>
      <c r="I239" s="125"/>
      <c r="J239" s="124"/>
      <c r="K239" s="516"/>
      <c r="L239" s="126"/>
      <c r="M239" s="126"/>
      <c r="N239" s="124"/>
      <c r="O239" s="127"/>
      <c r="P239" s="127"/>
      <c r="Q239" s="128"/>
      <c r="R239" s="128"/>
      <c r="S239" s="241"/>
      <c r="T239" s="656"/>
      <c r="U239" s="129"/>
      <c r="V239" s="185"/>
      <c r="W239" s="185"/>
      <c r="X239" s="185"/>
      <c r="Y239" s="186"/>
      <c r="Z239" s="129"/>
      <c r="AA239" s="185"/>
      <c r="AB239" s="185"/>
      <c r="AC239" s="185"/>
      <c r="AD239" s="186"/>
      <c r="AE239" s="186"/>
    </row>
    <row r="240" spans="1:31" s="187" customFormat="1">
      <c r="A240" s="46" t="s">
        <v>347</v>
      </c>
      <c r="B240" s="47"/>
      <c r="C240" s="47"/>
      <c r="D240" s="47"/>
      <c r="E240" s="48"/>
      <c r="F240" s="184"/>
      <c r="G240" s="124"/>
      <c r="H240" s="124"/>
      <c r="I240" s="125"/>
      <c r="J240" s="124"/>
      <c r="K240" s="516"/>
      <c r="L240" s="126"/>
      <c r="M240" s="126"/>
      <c r="N240" s="124"/>
      <c r="O240" s="127"/>
      <c r="P240" s="127"/>
      <c r="Q240" s="128"/>
      <c r="R240" s="128"/>
      <c r="S240" s="241"/>
      <c r="T240" s="656"/>
      <c r="U240" s="129"/>
      <c r="V240" s="185"/>
      <c r="W240" s="185"/>
      <c r="X240" s="185"/>
      <c r="Y240" s="186"/>
      <c r="Z240" s="129"/>
      <c r="AA240" s="185"/>
      <c r="AB240" s="185"/>
      <c r="AC240" s="185"/>
      <c r="AD240" s="186"/>
      <c r="AE240" s="186"/>
    </row>
    <row r="241" spans="1:41" s="676" customFormat="1" ht="34.5" customHeight="1">
      <c r="A241" s="46"/>
      <c r="B241" s="1047" t="s">
        <v>350</v>
      </c>
      <c r="C241" s="1047"/>
      <c r="D241" s="1047"/>
      <c r="E241" s="1048"/>
      <c r="F241" s="124">
        <v>476000000</v>
      </c>
      <c r="G241" s="124"/>
      <c r="H241" s="124"/>
      <c r="I241" s="125"/>
      <c r="J241" s="124"/>
      <c r="K241" s="516"/>
      <c r="L241" s="126"/>
      <c r="M241" s="126"/>
      <c r="N241" s="124"/>
      <c r="O241" s="127"/>
      <c r="P241" s="127"/>
      <c r="Q241" s="128"/>
      <c r="R241" s="128"/>
      <c r="S241" s="675" t="s">
        <v>779</v>
      </c>
      <c r="T241" s="656"/>
      <c r="U241" s="129">
        <v>476000000</v>
      </c>
      <c r="V241" s="185"/>
      <c r="W241" s="185"/>
      <c r="X241" s="185"/>
      <c r="Y241" s="186"/>
      <c r="Z241" s="129">
        <v>1</v>
      </c>
      <c r="AA241" s="185"/>
      <c r="AB241" s="185"/>
      <c r="AC241" s="185"/>
      <c r="AD241" s="186"/>
      <c r="AE241" s="186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</row>
    <row r="242" spans="1:41" s="676" customFormat="1">
      <c r="A242" s="46"/>
      <c r="B242" s="47"/>
      <c r="C242" s="47"/>
      <c r="D242" s="47"/>
      <c r="E242" s="48"/>
      <c r="F242" s="677"/>
      <c r="G242" s="189"/>
      <c r="H242" s="189"/>
      <c r="I242" s="125"/>
      <c r="J242" s="189"/>
      <c r="K242" s="263"/>
      <c r="L242" s="190"/>
      <c r="M242" s="190"/>
      <c r="N242" s="189"/>
      <c r="O242" s="191"/>
      <c r="P242" s="191"/>
      <c r="Q242" s="192"/>
      <c r="R242" s="192"/>
      <c r="S242" s="253"/>
      <c r="T242" s="656"/>
      <c r="U242" s="193"/>
      <c r="V242" s="185"/>
      <c r="W242" s="185"/>
      <c r="X242" s="185"/>
      <c r="Y242" s="186"/>
      <c r="Z242" s="193"/>
      <c r="AA242" s="185"/>
      <c r="AB242" s="185"/>
      <c r="AC242" s="185"/>
      <c r="AD242" s="186"/>
      <c r="AE242" s="186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</row>
    <row r="243" spans="1:41" s="676" customFormat="1">
      <c r="A243" s="46" t="s">
        <v>12</v>
      </c>
      <c r="B243" s="47"/>
      <c r="C243" s="47"/>
      <c r="D243" s="47"/>
      <c r="E243" s="48"/>
      <c r="F243" s="677"/>
      <c r="G243" s="189"/>
      <c r="H243" s="189"/>
      <c r="I243" s="125"/>
      <c r="J243" s="189"/>
      <c r="K243" s="263"/>
      <c r="L243" s="190"/>
      <c r="M243" s="190"/>
      <c r="N243" s="189"/>
      <c r="O243" s="191"/>
      <c r="P243" s="191"/>
      <c r="Q243" s="192"/>
      <c r="R243" s="192"/>
      <c r="S243" s="253"/>
      <c r="T243" s="656"/>
      <c r="U243" s="193"/>
      <c r="V243" s="185"/>
      <c r="W243" s="185"/>
      <c r="X243" s="185"/>
      <c r="Y243" s="186"/>
      <c r="Z243" s="193"/>
      <c r="AA243" s="185"/>
      <c r="AB243" s="185"/>
      <c r="AC243" s="185"/>
      <c r="AD243" s="186"/>
      <c r="AE243" s="186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</row>
    <row r="244" spans="1:41" s="676" customFormat="1" ht="20.25" customHeight="1">
      <c r="A244" s="46"/>
      <c r="B244" s="1047" t="s">
        <v>499</v>
      </c>
      <c r="C244" s="1047"/>
      <c r="D244" s="1047"/>
      <c r="E244" s="1048"/>
      <c r="F244" s="189">
        <v>284409680</v>
      </c>
      <c r="G244" s="189">
        <v>275610000</v>
      </c>
      <c r="H244" s="189">
        <v>247191000</v>
      </c>
      <c r="I244" s="125">
        <f>H244/G244</f>
        <v>0.89688690540981819</v>
      </c>
      <c r="J244" s="189">
        <f>F244-H244</f>
        <v>37218680</v>
      </c>
      <c r="K244" s="263" t="s">
        <v>594</v>
      </c>
      <c r="L244" s="190"/>
      <c r="M244" s="190"/>
      <c r="N244" s="189"/>
      <c r="O244" s="191">
        <v>43203</v>
      </c>
      <c r="P244" s="191">
        <v>43318</v>
      </c>
      <c r="Q244" s="192"/>
      <c r="R244" s="192"/>
      <c r="S244" s="253"/>
      <c r="T244" s="656"/>
      <c r="U244" s="193">
        <v>284409680</v>
      </c>
      <c r="V244" s="185"/>
      <c r="W244" s="185"/>
      <c r="X244" s="185"/>
      <c r="Y244" s="186"/>
      <c r="Z244" s="193">
        <v>1</v>
      </c>
      <c r="AA244" s="185"/>
      <c r="AB244" s="185"/>
      <c r="AC244" s="185"/>
      <c r="AD244" s="186"/>
      <c r="AE244" s="186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</row>
    <row r="245" spans="1:41" s="187" customFormat="1">
      <c r="A245" s="46"/>
      <c r="B245" s="47"/>
      <c r="C245" s="47"/>
      <c r="D245" s="47"/>
      <c r="E245" s="48"/>
      <c r="F245" s="674"/>
      <c r="G245" s="124"/>
      <c r="H245" s="124"/>
      <c r="I245" s="125"/>
      <c r="J245" s="124"/>
      <c r="K245" s="516"/>
      <c r="L245" s="126"/>
      <c r="M245" s="126"/>
      <c r="N245" s="124"/>
      <c r="O245" s="127"/>
      <c r="P245" s="127"/>
      <c r="Q245" s="128"/>
      <c r="R245" s="128"/>
      <c r="S245" s="241"/>
      <c r="T245" s="656"/>
      <c r="U245" s="129"/>
      <c r="V245" s="185"/>
      <c r="W245" s="185"/>
      <c r="X245" s="185"/>
      <c r="Y245" s="186"/>
      <c r="Z245" s="129"/>
      <c r="AA245" s="185"/>
      <c r="AB245" s="185"/>
      <c r="AC245" s="185"/>
      <c r="AD245" s="186"/>
      <c r="AE245" s="186"/>
    </row>
    <row r="246" spans="1:41" s="187" customFormat="1">
      <c r="A246" s="46" t="s">
        <v>191</v>
      </c>
      <c r="B246" s="47"/>
      <c r="C246" s="47"/>
      <c r="D246" s="47"/>
      <c r="E246" s="48"/>
      <c r="F246" s="674"/>
      <c r="G246" s="124"/>
      <c r="H246" s="124"/>
      <c r="I246" s="125"/>
      <c r="J246" s="124"/>
      <c r="K246" s="516"/>
      <c r="L246" s="126"/>
      <c r="M246" s="126"/>
      <c r="N246" s="124"/>
      <c r="O246" s="127"/>
      <c r="P246" s="127"/>
      <c r="Q246" s="128"/>
      <c r="R246" s="128"/>
      <c r="S246" s="241"/>
      <c r="T246" s="656"/>
      <c r="U246" s="129"/>
      <c r="V246" s="185"/>
      <c r="W246" s="185"/>
      <c r="X246" s="185"/>
      <c r="Y246" s="186"/>
      <c r="Z246" s="129"/>
      <c r="AA246" s="185"/>
      <c r="AB246" s="185"/>
      <c r="AC246" s="185"/>
      <c r="AD246" s="186"/>
      <c r="AE246" s="186"/>
    </row>
    <row r="247" spans="1:41" s="187" customFormat="1" ht="30">
      <c r="A247" s="46"/>
      <c r="B247" s="47" t="s">
        <v>189</v>
      </c>
      <c r="C247" s="47"/>
      <c r="D247" s="47"/>
      <c r="E247" s="48"/>
      <c r="F247" s="124">
        <v>106000000</v>
      </c>
      <c r="G247" s="124">
        <v>105952000</v>
      </c>
      <c r="H247" s="124">
        <v>104940000</v>
      </c>
      <c r="I247" s="125">
        <f>H247/G247</f>
        <v>0.99044850498338866</v>
      </c>
      <c r="J247" s="189">
        <f>F247-H247</f>
        <v>1060000</v>
      </c>
      <c r="K247" s="516" t="s">
        <v>452</v>
      </c>
      <c r="L247" s="126" t="s">
        <v>450</v>
      </c>
      <c r="M247" s="510" t="s">
        <v>766</v>
      </c>
      <c r="N247" s="124"/>
      <c r="O247" s="127">
        <v>43154</v>
      </c>
      <c r="P247" s="127">
        <v>43216</v>
      </c>
      <c r="Q247" s="128"/>
      <c r="R247" s="128"/>
      <c r="S247" s="678"/>
      <c r="T247" s="656"/>
      <c r="U247" s="129"/>
      <c r="V247" s="208">
        <v>106000000</v>
      </c>
      <c r="W247" s="185"/>
      <c r="X247" s="185"/>
      <c r="Y247" s="186"/>
      <c r="Z247" s="129"/>
      <c r="AA247" s="208">
        <v>1</v>
      </c>
      <c r="AB247" s="185"/>
      <c r="AC247" s="185"/>
      <c r="AD247" s="186"/>
      <c r="AE247" s="186"/>
    </row>
    <row r="248" spans="1:41" s="187" customFormat="1">
      <c r="A248" s="46"/>
      <c r="B248" s="47"/>
      <c r="C248" s="47"/>
      <c r="D248" s="47"/>
      <c r="E248" s="48"/>
      <c r="F248" s="674"/>
      <c r="G248" s="124"/>
      <c r="H248" s="124"/>
      <c r="I248" s="125"/>
      <c r="J248" s="124"/>
      <c r="K248" s="516"/>
      <c r="L248" s="126"/>
      <c r="M248" s="126"/>
      <c r="N248" s="124"/>
      <c r="O248" s="127"/>
      <c r="P248" s="127"/>
      <c r="Q248" s="128"/>
      <c r="R248" s="128"/>
      <c r="S248" s="241"/>
      <c r="T248" s="656"/>
      <c r="U248" s="129"/>
      <c r="V248" s="185"/>
      <c r="W248" s="185"/>
      <c r="X248" s="185"/>
      <c r="Y248" s="186"/>
      <c r="Z248" s="129"/>
      <c r="AA248" s="185"/>
      <c r="AB248" s="185"/>
      <c r="AC248" s="185"/>
      <c r="AD248" s="186"/>
      <c r="AE248" s="186"/>
    </row>
    <row r="249" spans="1:41" s="187" customFormat="1">
      <c r="A249" s="679" t="s">
        <v>695</v>
      </c>
      <c r="B249" s="47"/>
      <c r="C249" s="47"/>
      <c r="D249" s="47"/>
      <c r="E249" s="48"/>
      <c r="F249" s="184"/>
      <c r="G249" s="124"/>
      <c r="H249" s="124"/>
      <c r="I249" s="125"/>
      <c r="J249" s="124"/>
      <c r="K249" s="516"/>
      <c r="L249" s="126"/>
      <c r="M249" s="126"/>
      <c r="N249" s="124"/>
      <c r="O249" s="127"/>
      <c r="P249" s="127"/>
      <c r="Q249" s="128"/>
      <c r="R249" s="128"/>
      <c r="S249" s="241"/>
      <c r="T249" s="656"/>
      <c r="U249" s="129"/>
      <c r="V249" s="185"/>
      <c r="W249" s="185"/>
      <c r="X249" s="185"/>
      <c r="Y249" s="186"/>
      <c r="Z249" s="129"/>
      <c r="AA249" s="185"/>
      <c r="AB249" s="185"/>
      <c r="AC249" s="185"/>
      <c r="AD249" s="186"/>
      <c r="AE249" s="186"/>
    </row>
    <row r="250" spans="1:41" s="187" customFormat="1">
      <c r="A250" s="46"/>
      <c r="B250" s="47" t="s">
        <v>193</v>
      </c>
      <c r="C250" s="47"/>
      <c r="D250" s="47"/>
      <c r="E250" s="48"/>
      <c r="F250" s="124">
        <v>291000000</v>
      </c>
      <c r="G250" s="124">
        <v>290950000</v>
      </c>
      <c r="H250" s="124"/>
      <c r="I250" s="125"/>
      <c r="J250" s="124"/>
      <c r="K250" s="516"/>
      <c r="L250" s="126"/>
      <c r="M250" s="126"/>
      <c r="N250" s="124"/>
      <c r="O250" s="127"/>
      <c r="P250" s="127"/>
      <c r="Q250" s="128"/>
      <c r="R250" s="128"/>
      <c r="S250" s="241" t="s">
        <v>583</v>
      </c>
      <c r="T250" s="656"/>
      <c r="U250" s="129"/>
      <c r="V250" s="208">
        <v>291000000</v>
      </c>
      <c r="W250" s="185"/>
      <c r="X250" s="185"/>
      <c r="Y250" s="186"/>
      <c r="Z250" s="129"/>
      <c r="AA250" s="208">
        <v>1</v>
      </c>
      <c r="AB250" s="185"/>
      <c r="AC250" s="185"/>
      <c r="AD250" s="186"/>
      <c r="AE250" s="186"/>
    </row>
    <row r="251" spans="1:41" s="187" customFormat="1">
      <c r="A251" s="46"/>
      <c r="B251" s="47"/>
      <c r="C251" s="47"/>
      <c r="D251" s="47"/>
      <c r="E251" s="48"/>
      <c r="F251" s="184"/>
      <c r="G251" s="124"/>
      <c r="H251" s="124"/>
      <c r="I251" s="125"/>
      <c r="J251" s="124"/>
      <c r="K251" s="516"/>
      <c r="L251" s="126"/>
      <c r="M251" s="126"/>
      <c r="N251" s="124"/>
      <c r="O251" s="127"/>
      <c r="P251" s="127"/>
      <c r="Q251" s="128"/>
      <c r="R251" s="128"/>
      <c r="S251" s="241"/>
      <c r="T251" s="656"/>
      <c r="U251" s="129"/>
      <c r="V251" s="208"/>
      <c r="W251" s="185"/>
      <c r="X251" s="185"/>
      <c r="Y251" s="186"/>
      <c r="Z251" s="129"/>
      <c r="AA251" s="208"/>
      <c r="AB251" s="185"/>
      <c r="AC251" s="185"/>
      <c r="AD251" s="186"/>
      <c r="AE251" s="186"/>
    </row>
    <row r="252" spans="1:41" s="187" customFormat="1">
      <c r="A252" s="679" t="s">
        <v>696</v>
      </c>
      <c r="B252" s="47"/>
      <c r="C252" s="47"/>
      <c r="D252" s="47"/>
      <c r="E252" s="48"/>
      <c r="F252" s="674"/>
      <c r="G252" s="124"/>
      <c r="H252" s="124"/>
      <c r="I252" s="125"/>
      <c r="J252" s="124"/>
      <c r="K252" s="516"/>
      <c r="L252" s="126"/>
      <c r="M252" s="126"/>
      <c r="N252" s="124"/>
      <c r="O252" s="127"/>
      <c r="P252" s="127"/>
      <c r="Q252" s="128"/>
      <c r="R252" s="128"/>
      <c r="S252" s="241"/>
      <c r="T252" s="656"/>
      <c r="U252" s="129"/>
      <c r="V252" s="185"/>
      <c r="W252" s="185"/>
      <c r="X252" s="185"/>
      <c r="Y252" s="186"/>
      <c r="Z252" s="129"/>
      <c r="AA252" s="185"/>
      <c r="AB252" s="185"/>
      <c r="AC252" s="185"/>
      <c r="AD252" s="186"/>
      <c r="AE252" s="186"/>
    </row>
    <row r="253" spans="1:41" s="187" customFormat="1">
      <c r="A253" s="46"/>
      <c r="B253" s="463" t="s">
        <v>697</v>
      </c>
      <c r="C253" s="47"/>
      <c r="D253" s="47"/>
      <c r="E253" s="48"/>
      <c r="F253" s="124"/>
      <c r="G253" s="124"/>
      <c r="H253" s="124"/>
      <c r="I253" s="125"/>
      <c r="J253" s="124"/>
      <c r="K253" s="516"/>
      <c r="L253" s="126"/>
      <c r="M253" s="126"/>
      <c r="N253" s="124"/>
      <c r="O253" s="127"/>
      <c r="P253" s="127"/>
      <c r="Q253" s="128"/>
      <c r="R253" s="128"/>
      <c r="S253" s="241"/>
      <c r="T253" s="656"/>
      <c r="U253" s="129"/>
      <c r="V253" s="185"/>
      <c r="W253" s="185"/>
      <c r="X253" s="185"/>
      <c r="Y253" s="186"/>
      <c r="Z253" s="129"/>
      <c r="AA253" s="185"/>
      <c r="AB253" s="185"/>
      <c r="AC253" s="185"/>
      <c r="AD253" s="186"/>
      <c r="AE253" s="186"/>
    </row>
    <row r="254" spans="1:41" s="187" customFormat="1">
      <c r="A254" s="46"/>
      <c r="B254" s="680" t="s">
        <v>767</v>
      </c>
      <c r="C254" s="47"/>
      <c r="D254" s="47"/>
      <c r="E254" s="48"/>
      <c r="F254" s="124">
        <v>300000000</v>
      </c>
      <c r="G254" s="124"/>
      <c r="H254" s="124"/>
      <c r="I254" s="125"/>
      <c r="J254" s="189"/>
      <c r="K254" s="516"/>
      <c r="L254" s="126"/>
      <c r="M254" s="126"/>
      <c r="N254" s="124"/>
      <c r="O254" s="127"/>
      <c r="P254" s="127"/>
      <c r="Q254" s="128"/>
      <c r="R254" s="128"/>
      <c r="S254" s="678"/>
      <c r="T254" s="656"/>
      <c r="U254" s="129"/>
      <c r="V254" s="208">
        <v>300000000</v>
      </c>
      <c r="W254" s="185"/>
      <c r="X254" s="185"/>
      <c r="Y254" s="186"/>
      <c r="Z254" s="129"/>
      <c r="AA254" s="208">
        <v>1</v>
      </c>
      <c r="AB254" s="185"/>
      <c r="AC254" s="185"/>
      <c r="AD254" s="186"/>
      <c r="AE254" s="186"/>
    </row>
    <row r="255" spans="1:41" s="187" customFormat="1">
      <c r="A255" s="46"/>
      <c r="B255" s="47"/>
      <c r="C255" s="47"/>
      <c r="D255" s="47"/>
      <c r="E255" s="48"/>
      <c r="F255" s="674"/>
      <c r="G255" s="124"/>
      <c r="H255" s="124"/>
      <c r="I255" s="125"/>
      <c r="J255" s="124"/>
      <c r="K255" s="516"/>
      <c r="L255" s="126"/>
      <c r="M255" s="126"/>
      <c r="N255" s="124"/>
      <c r="O255" s="127"/>
      <c r="P255" s="127"/>
      <c r="Q255" s="128"/>
      <c r="R255" s="128"/>
      <c r="S255" s="241"/>
      <c r="T255" s="656"/>
      <c r="U255" s="129"/>
      <c r="V255" s="185"/>
      <c r="W255" s="185"/>
      <c r="X255" s="185"/>
      <c r="Y255" s="186"/>
      <c r="Z255" s="129"/>
      <c r="AA255" s="185"/>
      <c r="AB255" s="185"/>
      <c r="AC255" s="185"/>
      <c r="AD255" s="186"/>
      <c r="AE255" s="186"/>
    </row>
    <row r="256" spans="1:41">
      <c r="A256" s="33"/>
      <c r="B256" s="34"/>
      <c r="C256" s="34"/>
      <c r="D256" s="34"/>
      <c r="E256" s="54"/>
      <c r="F256" s="198"/>
      <c r="G256" s="150"/>
      <c r="H256" s="150"/>
      <c r="I256" s="151"/>
      <c r="J256" s="150"/>
      <c r="K256" s="529"/>
      <c r="L256" s="152"/>
      <c r="M256" s="152"/>
      <c r="N256" s="150"/>
      <c r="O256" s="153"/>
      <c r="P256" s="153"/>
      <c r="Q256" s="154"/>
      <c r="R256" s="154"/>
      <c r="S256" s="248"/>
      <c r="T256" s="155"/>
      <c r="U256" s="156"/>
      <c r="V256" s="157"/>
      <c r="W256" s="158"/>
      <c r="X256" s="159"/>
      <c r="Y256" s="11"/>
      <c r="Z256" s="156"/>
      <c r="AA256" s="157"/>
      <c r="AB256" s="158"/>
      <c r="AC256" s="159"/>
      <c r="AD256" s="11"/>
      <c r="AE256" s="11"/>
    </row>
    <row r="257" spans="1:31" s="182" customFormat="1">
      <c r="A257" s="4" t="s">
        <v>14</v>
      </c>
      <c r="B257" s="52"/>
      <c r="C257" s="52"/>
      <c r="D257" s="52"/>
      <c r="E257" s="53"/>
      <c r="F257" s="173"/>
      <c r="G257" s="174"/>
      <c r="H257" s="174"/>
      <c r="I257" s="175"/>
      <c r="J257" s="174"/>
      <c r="K257" s="534"/>
      <c r="L257" s="176"/>
      <c r="M257" s="176"/>
      <c r="N257" s="174"/>
      <c r="O257" s="177"/>
      <c r="P257" s="177"/>
      <c r="Q257" s="178"/>
      <c r="R257" s="178"/>
      <c r="S257" s="252"/>
      <c r="T257" s="155"/>
      <c r="U257" s="179"/>
      <c r="V257" s="157"/>
      <c r="W257" s="158"/>
      <c r="X257" s="180"/>
      <c r="Y257" s="181"/>
      <c r="Z257" s="179"/>
      <c r="AA257" s="157"/>
      <c r="AB257" s="158"/>
      <c r="AC257" s="180"/>
      <c r="AD257" s="181"/>
      <c r="AE257" s="181"/>
    </row>
    <row r="258" spans="1:31">
      <c r="A258" s="17" t="s">
        <v>195</v>
      </c>
      <c r="B258" s="18"/>
      <c r="C258" s="18"/>
      <c r="D258" s="18"/>
      <c r="E258" s="51"/>
      <c r="F258" s="199"/>
      <c r="G258" s="160"/>
      <c r="H258" s="160"/>
      <c r="I258" s="161"/>
      <c r="J258" s="160"/>
      <c r="K258" s="530"/>
      <c r="L258" s="162"/>
      <c r="M258" s="162"/>
      <c r="N258" s="160"/>
      <c r="O258" s="163"/>
      <c r="P258" s="163"/>
      <c r="Q258" s="164"/>
      <c r="R258" s="164"/>
      <c r="S258" s="249"/>
      <c r="T258" s="155"/>
      <c r="U258" s="165"/>
      <c r="V258" s="157"/>
      <c r="W258" s="158"/>
      <c r="X258" s="159"/>
      <c r="Y258" s="11"/>
      <c r="Z258" s="165"/>
      <c r="AA258" s="157"/>
      <c r="AB258" s="158"/>
      <c r="AC258" s="159"/>
      <c r="AD258" s="11"/>
      <c r="AE258" s="11"/>
    </row>
    <row r="259" spans="1:31" s="187" customFormat="1">
      <c r="A259" s="55"/>
      <c r="B259" s="56" t="s">
        <v>343</v>
      </c>
      <c r="C259" s="56"/>
      <c r="D259" s="56"/>
      <c r="E259" s="57"/>
      <c r="F259" s="660"/>
      <c r="G259" s="661"/>
      <c r="H259" s="661"/>
      <c r="I259" s="204"/>
      <c r="J259" s="661"/>
      <c r="K259" s="662"/>
      <c r="L259" s="663"/>
      <c r="M259" s="663"/>
      <c r="N259" s="661"/>
      <c r="O259" s="664"/>
      <c r="P259" s="664"/>
      <c r="Q259" s="665"/>
      <c r="R259" s="665"/>
      <c r="S259" s="666"/>
      <c r="T259" s="656"/>
      <c r="U259" s="667"/>
      <c r="V259" s="185"/>
      <c r="W259" s="185"/>
      <c r="X259" s="185"/>
      <c r="Y259" s="186"/>
      <c r="Z259" s="667"/>
      <c r="AA259" s="185"/>
      <c r="AB259" s="185"/>
      <c r="AC259" s="185"/>
      <c r="AD259" s="186"/>
      <c r="AE259" s="186"/>
    </row>
    <row r="260" spans="1:31" s="187" customFormat="1">
      <c r="A260" s="55"/>
      <c r="B260" s="56" t="s">
        <v>409</v>
      </c>
      <c r="C260" s="56"/>
      <c r="D260" s="56"/>
      <c r="E260" s="57"/>
      <c r="F260" s="661">
        <v>631260000</v>
      </c>
      <c r="G260" s="661"/>
      <c r="H260" s="661"/>
      <c r="I260" s="204"/>
      <c r="J260" s="661"/>
      <c r="K260" s="662"/>
      <c r="L260" s="663"/>
      <c r="M260" s="663"/>
      <c r="N260" s="661"/>
      <c r="O260" s="664"/>
      <c r="P260" s="664"/>
      <c r="Q260" s="665"/>
      <c r="R260" s="665"/>
      <c r="S260" s="671" t="s">
        <v>497</v>
      </c>
      <c r="T260" s="656"/>
      <c r="U260" s="667">
        <v>631260000</v>
      </c>
      <c r="V260" s="185"/>
      <c r="W260" s="185"/>
      <c r="X260" s="185"/>
      <c r="Y260" s="186"/>
      <c r="Z260" s="667">
        <v>1</v>
      </c>
      <c r="AA260" s="185"/>
      <c r="AB260" s="185"/>
      <c r="AC260" s="185"/>
      <c r="AD260" s="186"/>
      <c r="AE260" s="186"/>
    </row>
    <row r="261" spans="1:31">
      <c r="A261" s="33"/>
      <c r="B261" s="34"/>
      <c r="C261" s="34"/>
      <c r="D261" s="34"/>
      <c r="E261" s="54"/>
      <c r="F261" s="198"/>
      <c r="G261" s="150"/>
      <c r="H261" s="150"/>
      <c r="I261" s="151"/>
      <c r="J261" s="150"/>
      <c r="K261" s="529"/>
      <c r="L261" s="152"/>
      <c r="M261" s="152"/>
      <c r="N261" s="150"/>
      <c r="O261" s="153"/>
      <c r="P261" s="153"/>
      <c r="Q261" s="154"/>
      <c r="R261" s="154"/>
      <c r="S261" s="248"/>
      <c r="T261" s="155"/>
      <c r="U261" s="156"/>
      <c r="V261" s="157"/>
      <c r="W261" s="158"/>
      <c r="X261" s="159"/>
      <c r="Y261" s="11"/>
      <c r="Z261" s="156"/>
      <c r="AA261" s="157"/>
      <c r="AB261" s="158"/>
      <c r="AC261" s="159"/>
      <c r="AD261" s="11"/>
      <c r="AE261" s="11"/>
    </row>
    <row r="262" spans="1:31" s="182" customFormat="1">
      <c r="A262" s="4" t="s">
        <v>213</v>
      </c>
      <c r="B262" s="52"/>
      <c r="C262" s="52"/>
      <c r="D262" s="52"/>
      <c r="E262" s="53"/>
      <c r="F262" s="173"/>
      <c r="G262" s="174"/>
      <c r="H262" s="174"/>
      <c r="I262" s="175"/>
      <c r="J262" s="174"/>
      <c r="K262" s="534"/>
      <c r="L262" s="176"/>
      <c r="M262" s="176"/>
      <c r="N262" s="174"/>
      <c r="O262" s="177"/>
      <c r="P262" s="177"/>
      <c r="Q262" s="178"/>
      <c r="R262" s="178"/>
      <c r="S262" s="252"/>
      <c r="T262" s="155"/>
      <c r="U262" s="179"/>
      <c r="V262" s="157"/>
      <c r="W262" s="158"/>
      <c r="X262" s="180"/>
      <c r="Y262" s="181"/>
      <c r="Z262" s="179"/>
      <c r="AA262" s="157"/>
      <c r="AB262" s="158"/>
      <c r="AC262" s="180"/>
      <c r="AD262" s="181"/>
      <c r="AE262" s="181"/>
    </row>
    <row r="263" spans="1:31">
      <c r="A263" s="33" t="s">
        <v>214</v>
      </c>
      <c r="B263" s="34"/>
      <c r="C263" s="34"/>
      <c r="D263" s="34"/>
      <c r="E263" s="54"/>
      <c r="F263" s="201"/>
      <c r="G263" s="9"/>
      <c r="H263" s="9"/>
      <c r="I263" s="151"/>
      <c r="J263" s="9"/>
      <c r="K263" s="533"/>
      <c r="L263" s="37"/>
      <c r="M263" s="37"/>
      <c r="N263" s="9"/>
      <c r="O263" s="170"/>
      <c r="P263" s="170"/>
      <c r="Q263" s="171"/>
      <c r="R263" s="171"/>
      <c r="S263" s="251"/>
      <c r="T263" s="155"/>
      <c r="U263" s="172"/>
      <c r="V263" s="157"/>
      <c r="W263" s="158"/>
      <c r="X263" s="159"/>
      <c r="Y263" s="11"/>
      <c r="Z263" s="172"/>
      <c r="AA263" s="157"/>
      <c r="AB263" s="158"/>
      <c r="AC263" s="159"/>
      <c r="AD263" s="11"/>
      <c r="AE263" s="11"/>
    </row>
    <row r="264" spans="1:31" s="187" customFormat="1">
      <c r="A264" s="55"/>
      <c r="B264" s="56" t="s">
        <v>215</v>
      </c>
      <c r="C264" s="56"/>
      <c r="D264" s="56"/>
      <c r="E264" s="57"/>
      <c r="F264" s="668">
        <v>20478630000</v>
      </c>
      <c r="G264" s="203"/>
      <c r="H264" s="203"/>
      <c r="I264" s="204"/>
      <c r="J264" s="203"/>
      <c r="K264" s="535"/>
      <c r="L264" s="205"/>
      <c r="M264" s="205"/>
      <c r="N264" s="203"/>
      <c r="O264" s="206"/>
      <c r="P264" s="206"/>
      <c r="Q264" s="207"/>
      <c r="R264" s="207"/>
      <c r="S264" s="657" t="s">
        <v>497</v>
      </c>
      <c r="T264" s="656"/>
      <c r="U264" s="669">
        <v>20478630000</v>
      </c>
      <c r="V264" s="185"/>
      <c r="W264" s="185"/>
      <c r="X264" s="185"/>
      <c r="Y264" s="186"/>
      <c r="Z264" s="669">
        <v>1</v>
      </c>
      <c r="AA264" s="185"/>
      <c r="AB264" s="185"/>
      <c r="AC264" s="185"/>
      <c r="AD264" s="186"/>
      <c r="AE264" s="186"/>
    </row>
    <row r="265" spans="1:31" s="122" customFormat="1" ht="30">
      <c r="A265" s="46"/>
      <c r="B265" s="47" t="s">
        <v>419</v>
      </c>
      <c r="C265" s="47"/>
      <c r="D265" s="47"/>
      <c r="E265" s="48"/>
      <c r="F265" s="124">
        <v>413183000</v>
      </c>
      <c r="G265" s="124">
        <v>413179360</v>
      </c>
      <c r="H265" s="124">
        <v>395991750</v>
      </c>
      <c r="I265" s="125">
        <f>H265/G265</f>
        <v>0.9584015764969479</v>
      </c>
      <c r="J265" s="189">
        <f>F265-H265</f>
        <v>17191250</v>
      </c>
      <c r="K265" s="516" t="s">
        <v>682</v>
      </c>
      <c r="L265" s="126"/>
      <c r="M265" s="126"/>
      <c r="N265" s="124"/>
      <c r="O265" s="127"/>
      <c r="P265" s="127"/>
      <c r="Q265" s="128"/>
      <c r="R265" s="128"/>
      <c r="S265" s="241"/>
      <c r="T265" s="563"/>
      <c r="U265" s="670"/>
      <c r="V265" s="120"/>
      <c r="W265" s="129">
        <v>413183000</v>
      </c>
      <c r="X265" s="120"/>
      <c r="Y265" s="121"/>
      <c r="Z265" s="670"/>
      <c r="AA265" s="120"/>
      <c r="AB265" s="129">
        <v>1</v>
      </c>
      <c r="AC265" s="120"/>
      <c r="AD265" s="121"/>
      <c r="AE265" s="121"/>
    </row>
    <row r="266" spans="1:31">
      <c r="A266" s="33"/>
      <c r="B266" s="34"/>
      <c r="C266" s="34"/>
      <c r="D266" s="34"/>
      <c r="E266" s="54"/>
      <c r="F266" s="198"/>
      <c r="G266" s="150"/>
      <c r="H266" s="150"/>
      <c r="I266" s="151"/>
      <c r="J266" s="150"/>
      <c r="K266" s="529"/>
      <c r="L266" s="152"/>
      <c r="M266" s="152"/>
      <c r="N266" s="150"/>
      <c r="O266" s="153"/>
      <c r="P266" s="153"/>
      <c r="Q266" s="154"/>
      <c r="R266" s="154"/>
      <c r="S266" s="248"/>
      <c r="T266" s="155"/>
      <c r="U266" s="156"/>
      <c r="V266" s="157"/>
      <c r="W266" s="158"/>
      <c r="X266" s="159"/>
      <c r="Y266" s="11"/>
      <c r="Z266" s="156"/>
      <c r="AA266" s="157"/>
      <c r="AB266" s="158"/>
      <c r="AC266" s="159"/>
      <c r="AD266" s="11"/>
      <c r="AE266" s="11"/>
    </row>
    <row r="267" spans="1:31" s="182" customFormat="1">
      <c r="A267" s="4" t="s">
        <v>65</v>
      </c>
      <c r="B267" s="52"/>
      <c r="C267" s="52"/>
      <c r="D267" s="52"/>
      <c r="E267" s="53"/>
      <c r="F267" s="173"/>
      <c r="G267" s="174"/>
      <c r="H267" s="174"/>
      <c r="I267" s="175"/>
      <c r="J267" s="174"/>
      <c r="K267" s="534"/>
      <c r="L267" s="176"/>
      <c r="M267" s="176"/>
      <c r="N267" s="174"/>
      <c r="O267" s="177"/>
      <c r="P267" s="177"/>
      <c r="Q267" s="178"/>
      <c r="R267" s="178"/>
      <c r="S267" s="252"/>
      <c r="T267" s="155"/>
      <c r="U267" s="179"/>
      <c r="V267" s="157"/>
      <c r="W267" s="158"/>
      <c r="X267" s="180"/>
      <c r="Y267" s="181"/>
      <c r="Z267" s="179"/>
      <c r="AA267" s="157"/>
      <c r="AB267" s="158"/>
      <c r="AC267" s="180"/>
      <c r="AD267" s="181"/>
      <c r="AE267" s="181"/>
    </row>
    <row r="268" spans="1:31" s="187" customFormat="1">
      <c r="A268" s="55" t="s">
        <v>229</v>
      </c>
      <c r="B268" s="56"/>
      <c r="C268" s="56"/>
      <c r="D268" s="56"/>
      <c r="E268" s="57"/>
      <c r="F268" s="202"/>
      <c r="G268" s="203"/>
      <c r="H268" s="203"/>
      <c r="I268" s="204"/>
      <c r="J268" s="203"/>
      <c r="K268" s="535"/>
      <c r="L268" s="205"/>
      <c r="M268" s="205"/>
      <c r="N268" s="203"/>
      <c r="O268" s="206"/>
      <c r="P268" s="206"/>
      <c r="Q268" s="207"/>
      <c r="R268" s="207"/>
      <c r="S268" s="254"/>
      <c r="T268" s="155"/>
      <c r="U268" s="208"/>
      <c r="V268" s="157"/>
      <c r="W268" s="158"/>
      <c r="X268" s="185"/>
      <c r="Y268" s="186"/>
      <c r="Z268" s="208"/>
      <c r="AA268" s="157"/>
      <c r="AB268" s="158"/>
      <c r="AC268" s="185"/>
      <c r="AD268" s="186"/>
      <c r="AE268" s="186"/>
    </row>
    <row r="269" spans="1:31" s="122" customFormat="1" ht="33.75" customHeight="1">
      <c r="A269" s="46"/>
      <c r="B269" s="1047" t="s">
        <v>362</v>
      </c>
      <c r="C269" s="1047"/>
      <c r="D269" s="1047"/>
      <c r="E269" s="1048"/>
      <c r="F269" s="124">
        <v>167401800</v>
      </c>
      <c r="G269" s="124">
        <v>166460800</v>
      </c>
      <c r="H269" s="124">
        <v>150535000</v>
      </c>
      <c r="I269" s="125">
        <f>H269/G269</f>
        <v>0.90432702474096005</v>
      </c>
      <c r="J269" s="189">
        <f>F269-H269</f>
        <v>16866800</v>
      </c>
      <c r="K269" s="516" t="s">
        <v>525</v>
      </c>
      <c r="L269" s="126" t="s">
        <v>526</v>
      </c>
      <c r="M269" s="126"/>
      <c r="N269" s="124"/>
      <c r="O269" s="127"/>
      <c r="P269" s="127"/>
      <c r="Q269" s="128"/>
      <c r="R269" s="128"/>
      <c r="S269" s="241"/>
      <c r="T269" s="563"/>
      <c r="U269" s="121"/>
      <c r="V269" s="129">
        <v>167401800</v>
      </c>
      <c r="W269" s="120"/>
      <c r="X269" s="120"/>
      <c r="Y269" s="121"/>
      <c r="Z269" s="121"/>
      <c r="AA269" s="129">
        <v>1</v>
      </c>
      <c r="AB269" s="120"/>
      <c r="AC269" s="120"/>
      <c r="AD269" s="121"/>
      <c r="AE269" s="121"/>
    </row>
    <row r="270" spans="1:31" s="122" customFormat="1" ht="75">
      <c r="A270" s="46"/>
      <c r="B270" s="1047" t="s">
        <v>364</v>
      </c>
      <c r="C270" s="1047"/>
      <c r="D270" s="1047"/>
      <c r="E270" s="1048"/>
      <c r="F270" s="124">
        <v>93193200</v>
      </c>
      <c r="G270" s="124">
        <v>92351600</v>
      </c>
      <c r="H270" s="124">
        <v>87777525</v>
      </c>
      <c r="I270" s="125">
        <f>H270/G270</f>
        <v>0.95047108008957071</v>
      </c>
      <c r="J270" s="189">
        <f>F270-H270</f>
        <v>5415675</v>
      </c>
      <c r="K270" s="516" t="s">
        <v>527</v>
      </c>
      <c r="L270" s="126" t="s">
        <v>528</v>
      </c>
      <c r="M270" s="126"/>
      <c r="N270" s="124"/>
      <c r="O270" s="127"/>
      <c r="P270" s="127"/>
      <c r="Q270" s="128"/>
      <c r="R270" s="128"/>
      <c r="S270" s="241"/>
      <c r="T270" s="563"/>
      <c r="U270" s="121"/>
      <c r="V270" s="129">
        <v>93193200</v>
      </c>
      <c r="W270" s="120"/>
      <c r="X270" s="120"/>
      <c r="Y270" s="121"/>
      <c r="Z270" s="121"/>
      <c r="AA270" s="129">
        <v>1</v>
      </c>
      <c r="AB270" s="120"/>
      <c r="AC270" s="120"/>
      <c r="AD270" s="121"/>
      <c r="AE270" s="121"/>
    </row>
    <row r="271" spans="1:31" s="122" customFormat="1" ht="30">
      <c r="A271" s="46"/>
      <c r="B271" s="1047" t="s">
        <v>366</v>
      </c>
      <c r="C271" s="1047"/>
      <c r="D271" s="1047"/>
      <c r="E271" s="1048"/>
      <c r="F271" s="124">
        <v>95990000</v>
      </c>
      <c r="G271" s="124">
        <v>95761600</v>
      </c>
      <c r="H271" s="124">
        <v>85563500</v>
      </c>
      <c r="I271" s="125">
        <f>H271/G271</f>
        <v>0.89350532990259146</v>
      </c>
      <c r="J271" s="189">
        <f>F271-H271</f>
        <v>10426500</v>
      </c>
      <c r="K271" s="516" t="s">
        <v>424</v>
      </c>
      <c r="L271" s="126" t="s">
        <v>524</v>
      </c>
      <c r="M271" s="126"/>
      <c r="N271" s="124"/>
      <c r="O271" s="127"/>
      <c r="P271" s="127"/>
      <c r="Q271" s="128"/>
      <c r="R271" s="128"/>
      <c r="S271" s="241"/>
      <c r="T271" s="563"/>
      <c r="U271" s="121"/>
      <c r="V271" s="129">
        <v>95990000</v>
      </c>
      <c r="W271" s="120"/>
      <c r="X271" s="120"/>
      <c r="Y271" s="121"/>
      <c r="Z271" s="121"/>
      <c r="AA271" s="129">
        <v>1</v>
      </c>
      <c r="AB271" s="120"/>
      <c r="AC271" s="120"/>
      <c r="AD271" s="121"/>
      <c r="AE271" s="121"/>
    </row>
    <row r="272" spans="1:31" s="187" customFormat="1">
      <c r="A272" s="55"/>
      <c r="B272" s="56"/>
      <c r="C272" s="56"/>
      <c r="D272" s="56"/>
      <c r="E272" s="57"/>
      <c r="F272" s="660"/>
      <c r="G272" s="661"/>
      <c r="H272" s="661"/>
      <c r="I272" s="204"/>
      <c r="J272" s="661"/>
      <c r="K272" s="662"/>
      <c r="L272" s="663"/>
      <c r="M272" s="663"/>
      <c r="N272" s="661"/>
      <c r="O272" s="664"/>
      <c r="P272" s="664"/>
      <c r="Q272" s="665"/>
      <c r="R272" s="665"/>
      <c r="S272" s="666"/>
      <c r="T272" s="656"/>
      <c r="U272" s="667"/>
      <c r="V272" s="185"/>
      <c r="W272" s="185"/>
      <c r="X272" s="185"/>
      <c r="Y272" s="186"/>
      <c r="Z272" s="667"/>
      <c r="AA272" s="185"/>
      <c r="AB272" s="185"/>
      <c r="AC272" s="185"/>
      <c r="AD272" s="186"/>
      <c r="AE272" s="186"/>
    </row>
    <row r="273" spans="1:31" s="187" customFormat="1">
      <c r="A273" s="55" t="s">
        <v>218</v>
      </c>
      <c r="B273" s="56"/>
      <c r="C273" s="56"/>
      <c r="D273" s="56"/>
      <c r="E273" s="57"/>
      <c r="F273" s="660"/>
      <c r="G273" s="661"/>
      <c r="H273" s="661"/>
      <c r="I273" s="204"/>
      <c r="J273" s="661"/>
      <c r="K273" s="662"/>
      <c r="L273" s="663"/>
      <c r="M273" s="663"/>
      <c r="N273" s="661"/>
      <c r="O273" s="664"/>
      <c r="P273" s="664"/>
      <c r="Q273" s="665"/>
      <c r="R273" s="665"/>
      <c r="S273" s="666"/>
      <c r="T273" s="656"/>
      <c r="U273" s="667"/>
      <c r="V273" s="185"/>
      <c r="W273" s="185"/>
      <c r="X273" s="185"/>
      <c r="Y273" s="186"/>
      <c r="Z273" s="667"/>
      <c r="AA273" s="185"/>
      <c r="AB273" s="185"/>
      <c r="AC273" s="185"/>
      <c r="AD273" s="186"/>
      <c r="AE273" s="186"/>
    </row>
    <row r="274" spans="1:31" s="187" customFormat="1">
      <c r="A274" s="55"/>
      <c r="B274" s="56" t="s">
        <v>219</v>
      </c>
      <c r="C274" s="56"/>
      <c r="D274" s="56"/>
      <c r="E274" s="57"/>
      <c r="F274" s="203">
        <v>736374000</v>
      </c>
      <c r="G274" s="203"/>
      <c r="H274" s="203"/>
      <c r="I274" s="204"/>
      <c r="J274" s="203"/>
      <c r="K274" s="535"/>
      <c r="L274" s="205"/>
      <c r="M274" s="205"/>
      <c r="N274" s="203"/>
      <c r="O274" s="206"/>
      <c r="P274" s="206"/>
      <c r="Q274" s="207"/>
      <c r="R274" s="207"/>
      <c r="S274" s="655" t="s">
        <v>497</v>
      </c>
      <c r="T274" s="656"/>
      <c r="U274" s="208">
        <v>736374000</v>
      </c>
      <c r="V274" s="185"/>
      <c r="W274" s="185"/>
      <c r="X274" s="185"/>
      <c r="Y274" s="186"/>
      <c r="Z274" s="208">
        <v>1</v>
      </c>
      <c r="AA274" s="185"/>
      <c r="AB274" s="185"/>
      <c r="AC274" s="185"/>
      <c r="AD274" s="186"/>
      <c r="AE274" s="186"/>
    </row>
    <row r="275" spans="1:31" s="187" customFormat="1">
      <c r="A275" s="55"/>
      <c r="B275" s="56"/>
      <c r="C275" s="56"/>
      <c r="D275" s="56"/>
      <c r="E275" s="57"/>
      <c r="F275" s="202"/>
      <c r="G275" s="203"/>
      <c r="H275" s="203"/>
      <c r="I275" s="204"/>
      <c r="J275" s="203"/>
      <c r="K275" s="535"/>
      <c r="L275" s="205"/>
      <c r="M275" s="205"/>
      <c r="N275" s="203"/>
      <c r="O275" s="206"/>
      <c r="P275" s="206"/>
      <c r="Q275" s="207"/>
      <c r="R275" s="207"/>
      <c r="S275" s="254"/>
      <c r="T275" s="656"/>
      <c r="U275" s="208"/>
      <c r="V275" s="185"/>
      <c r="W275" s="185"/>
      <c r="X275" s="185"/>
      <c r="Y275" s="186"/>
      <c r="Z275" s="208"/>
      <c r="AA275" s="185"/>
      <c r="AB275" s="185"/>
      <c r="AC275" s="185"/>
      <c r="AD275" s="186"/>
      <c r="AE275" s="186"/>
    </row>
    <row r="276" spans="1:31" s="187" customFormat="1">
      <c r="A276" s="55" t="s">
        <v>371</v>
      </c>
      <c r="B276" s="56"/>
      <c r="C276" s="56"/>
      <c r="D276" s="56"/>
      <c r="E276" s="57"/>
      <c r="F276" s="202"/>
      <c r="G276" s="203"/>
      <c r="H276" s="203"/>
      <c r="I276" s="204"/>
      <c r="J276" s="203"/>
      <c r="K276" s="535"/>
      <c r="L276" s="205"/>
      <c r="M276" s="205"/>
      <c r="N276" s="203"/>
      <c r="O276" s="206"/>
      <c r="P276" s="206"/>
      <c r="Q276" s="207"/>
      <c r="R276" s="207"/>
      <c r="S276" s="254"/>
      <c r="T276" s="656"/>
      <c r="U276" s="208"/>
      <c r="V276" s="185"/>
      <c r="W276" s="185"/>
      <c r="X276" s="185"/>
      <c r="Y276" s="186"/>
      <c r="Z276" s="208"/>
      <c r="AA276" s="185"/>
      <c r="AB276" s="185"/>
      <c r="AC276" s="185"/>
      <c r="AD276" s="186"/>
      <c r="AE276" s="186"/>
    </row>
    <row r="277" spans="1:31" s="187" customFormat="1">
      <c r="A277" s="55"/>
      <c r="B277" s="56" t="s">
        <v>343</v>
      </c>
      <c r="C277" s="56"/>
      <c r="D277" s="56"/>
      <c r="E277" s="57"/>
      <c r="F277" s="202"/>
      <c r="G277" s="203"/>
      <c r="H277" s="203"/>
      <c r="I277" s="204"/>
      <c r="J277" s="203"/>
      <c r="K277" s="535"/>
      <c r="L277" s="205"/>
      <c r="M277" s="205"/>
      <c r="N277" s="203"/>
      <c r="O277" s="206"/>
      <c r="P277" s="206"/>
      <c r="Q277" s="207"/>
      <c r="R277" s="207"/>
      <c r="S277" s="254"/>
      <c r="T277" s="656"/>
      <c r="U277" s="208"/>
      <c r="V277" s="185"/>
      <c r="W277" s="185"/>
      <c r="X277" s="185"/>
      <c r="Y277" s="186"/>
      <c r="Z277" s="208"/>
      <c r="AA277" s="185"/>
      <c r="AB277" s="185"/>
      <c r="AC277" s="185"/>
      <c r="AD277" s="186"/>
      <c r="AE277" s="186"/>
    </row>
    <row r="278" spans="1:31" s="187" customFormat="1">
      <c r="A278" s="55"/>
      <c r="B278" s="56"/>
      <c r="C278" s="56" t="s">
        <v>373</v>
      </c>
      <c r="D278" s="56"/>
      <c r="E278" s="57"/>
      <c r="F278" s="203">
        <v>562500000</v>
      </c>
      <c r="G278" s="203"/>
      <c r="H278" s="203"/>
      <c r="I278" s="204"/>
      <c r="J278" s="203"/>
      <c r="K278" s="535"/>
      <c r="L278" s="205"/>
      <c r="M278" s="205"/>
      <c r="N278" s="203"/>
      <c r="O278" s="206"/>
      <c r="P278" s="206"/>
      <c r="Q278" s="207"/>
      <c r="R278" s="207"/>
      <c r="S278" s="655" t="s">
        <v>497</v>
      </c>
      <c r="T278" s="656"/>
      <c r="U278" s="208">
        <v>562500000</v>
      </c>
      <c r="V278" s="185"/>
      <c r="W278" s="185"/>
      <c r="X278" s="185"/>
      <c r="Y278" s="186"/>
      <c r="Z278" s="208">
        <v>1</v>
      </c>
      <c r="AA278" s="185"/>
      <c r="AB278" s="185"/>
      <c r="AC278" s="185"/>
      <c r="AD278" s="186"/>
      <c r="AE278" s="186"/>
    </row>
    <row r="279" spans="1:31">
      <c r="A279" s="33"/>
      <c r="B279" s="34"/>
      <c r="C279" s="34"/>
      <c r="D279" s="34"/>
      <c r="E279" s="54"/>
      <c r="F279" s="198"/>
      <c r="G279" s="150"/>
      <c r="H279" s="150"/>
      <c r="I279" s="151"/>
      <c r="J279" s="150"/>
      <c r="K279" s="529"/>
      <c r="L279" s="152"/>
      <c r="M279" s="152"/>
      <c r="N279" s="150"/>
      <c r="O279" s="153"/>
      <c r="P279" s="153"/>
      <c r="Q279" s="154"/>
      <c r="R279" s="154"/>
      <c r="S279" s="248"/>
      <c r="T279" s="155"/>
      <c r="U279" s="156"/>
      <c r="V279" s="157"/>
      <c r="W279" s="158"/>
      <c r="X279" s="159"/>
      <c r="Y279" s="11"/>
      <c r="Z279" s="156"/>
      <c r="AA279" s="157"/>
      <c r="AB279" s="158"/>
      <c r="AC279" s="159"/>
      <c r="AD279" s="11"/>
      <c r="AE279" s="11"/>
    </row>
    <row r="280" spans="1:31" s="182" customFormat="1">
      <c r="A280" s="32" t="s">
        <v>230</v>
      </c>
      <c r="B280" s="44"/>
      <c r="C280" s="52"/>
      <c r="D280" s="52"/>
      <c r="E280" s="53"/>
      <c r="F280" s="173"/>
      <c r="G280" s="174"/>
      <c r="H280" s="174"/>
      <c r="I280" s="175"/>
      <c r="J280" s="174"/>
      <c r="K280" s="534"/>
      <c r="L280" s="176"/>
      <c r="M280" s="176"/>
      <c r="N280" s="174"/>
      <c r="O280" s="177"/>
      <c r="P280" s="177"/>
      <c r="Q280" s="178"/>
      <c r="R280" s="178"/>
      <c r="S280" s="252"/>
      <c r="T280" s="155"/>
      <c r="U280" s="179"/>
      <c r="V280" s="157"/>
      <c r="W280" s="158"/>
      <c r="X280" s="180"/>
      <c r="Y280" s="181"/>
      <c r="Z280" s="179"/>
      <c r="AA280" s="157"/>
      <c r="AB280" s="158"/>
      <c r="AC280" s="180"/>
      <c r="AD280" s="181"/>
      <c r="AE280" s="181"/>
    </row>
    <row r="281" spans="1:31" ht="15.75" customHeight="1">
      <c r="A281" s="42" t="s">
        <v>231</v>
      </c>
      <c r="B281" s="20"/>
      <c r="C281" s="34"/>
      <c r="D281" s="34"/>
      <c r="E281" s="54"/>
      <c r="F281" s="201"/>
      <c r="G281" s="9"/>
      <c r="H281" s="9"/>
      <c r="I281" s="151"/>
      <c r="J281" s="9"/>
      <c r="K281" s="533"/>
      <c r="L281" s="37"/>
      <c r="M281" s="37"/>
      <c r="N281" s="9"/>
      <c r="O281" s="170"/>
      <c r="P281" s="170"/>
      <c r="Q281" s="171"/>
      <c r="R281" s="171"/>
      <c r="S281" s="251"/>
      <c r="T281" s="155"/>
      <c r="U281" s="172"/>
      <c r="V281" s="157"/>
      <c r="W281" s="158"/>
      <c r="X281" s="159"/>
      <c r="Y281" s="11"/>
      <c r="Z281" s="172"/>
      <c r="AA281" s="157"/>
      <c r="AB281" s="158"/>
      <c r="AC281" s="159"/>
      <c r="AD281" s="11"/>
      <c r="AE281" s="11"/>
    </row>
    <row r="282" spans="1:31" s="122" customFormat="1" ht="18.75" customHeight="1">
      <c r="A282" s="46"/>
      <c r="B282" s="47" t="s">
        <v>232</v>
      </c>
      <c r="C282" s="47"/>
      <c r="D282" s="47"/>
      <c r="E282" s="48"/>
      <c r="F282" s="658">
        <v>546400000</v>
      </c>
      <c r="G282" s="658">
        <v>546400000</v>
      </c>
      <c r="H282" s="124">
        <v>542165000</v>
      </c>
      <c r="I282" s="125">
        <f>H282/G282</f>
        <v>0.99224926793557833</v>
      </c>
      <c r="J282" s="189">
        <f>F282-H282</f>
        <v>4235000</v>
      </c>
      <c r="K282" s="516" t="s">
        <v>420</v>
      </c>
      <c r="L282" s="126"/>
      <c r="M282" s="126"/>
      <c r="N282" s="124"/>
      <c r="O282" s="127"/>
      <c r="P282" s="127"/>
      <c r="Q282" s="128"/>
      <c r="R282" s="128"/>
      <c r="S282" s="516"/>
      <c r="T282" s="563"/>
      <c r="U282" s="121"/>
      <c r="V282" s="120"/>
      <c r="W282" s="120"/>
      <c r="X282" s="129"/>
      <c r="Y282" s="659">
        <v>546400000</v>
      </c>
      <c r="Z282" s="121"/>
      <c r="AA282" s="120"/>
      <c r="AB282" s="120"/>
      <c r="AC282" s="129"/>
      <c r="AD282" s="659">
        <v>1</v>
      </c>
      <c r="AE282" s="121"/>
    </row>
    <row r="283" spans="1:31">
      <c r="A283" s="33"/>
      <c r="B283" s="34"/>
      <c r="C283" s="34"/>
      <c r="D283" s="34"/>
      <c r="E283" s="54"/>
      <c r="F283" s="198"/>
      <c r="G283" s="150"/>
      <c r="H283" s="150"/>
      <c r="I283" s="151"/>
      <c r="J283" s="150"/>
      <c r="K283" s="529"/>
      <c r="L283" s="152"/>
      <c r="M283" s="152"/>
      <c r="N283" s="150"/>
      <c r="O283" s="153"/>
      <c r="P283" s="153"/>
      <c r="Q283" s="154"/>
      <c r="R283" s="154"/>
      <c r="S283" s="248"/>
      <c r="T283" s="155"/>
      <c r="U283" s="156"/>
      <c r="V283" s="157"/>
      <c r="W283" s="158"/>
      <c r="X283" s="159"/>
      <c r="Y283" s="11"/>
      <c r="Z283" s="156"/>
      <c r="AA283" s="157"/>
      <c r="AB283" s="158"/>
      <c r="AC283" s="159"/>
      <c r="AD283" s="11"/>
      <c r="AE283" s="11"/>
    </row>
    <row r="284" spans="1:31" s="182" customFormat="1">
      <c r="A284" s="4" t="s">
        <v>679</v>
      </c>
      <c r="B284" s="52"/>
      <c r="C284" s="52"/>
      <c r="D284" s="52"/>
      <c r="E284" s="53"/>
      <c r="F284" s="173"/>
      <c r="G284" s="174"/>
      <c r="H284" s="174"/>
      <c r="I284" s="175"/>
      <c r="J284" s="174"/>
      <c r="K284" s="534"/>
      <c r="L284" s="176"/>
      <c r="M284" s="176"/>
      <c r="N284" s="174"/>
      <c r="O284" s="177"/>
      <c r="P284" s="177"/>
      <c r="Q284" s="178"/>
      <c r="R284" s="178"/>
      <c r="S284" s="252"/>
      <c r="T284" s="155"/>
      <c r="U284" s="179"/>
      <c r="V284" s="157"/>
      <c r="W284" s="158"/>
      <c r="X284" s="180"/>
      <c r="Y284" s="181"/>
      <c r="Z284" s="179"/>
      <c r="AA284" s="157"/>
      <c r="AB284" s="158"/>
      <c r="AC284" s="180"/>
      <c r="AD284" s="181"/>
      <c r="AE284" s="181"/>
    </row>
    <row r="285" spans="1:31">
      <c r="A285" s="33" t="s">
        <v>227</v>
      </c>
      <c r="B285" s="34"/>
      <c r="C285" s="34"/>
      <c r="D285" s="34"/>
      <c r="E285" s="54"/>
      <c r="F285" s="201"/>
      <c r="G285" s="9"/>
      <c r="H285" s="9"/>
      <c r="I285" s="151"/>
      <c r="J285" s="9"/>
      <c r="K285" s="533"/>
      <c r="L285" s="37"/>
      <c r="M285" s="37"/>
      <c r="N285" s="9"/>
      <c r="O285" s="170"/>
      <c r="P285" s="170"/>
      <c r="Q285" s="171"/>
      <c r="R285" s="171"/>
      <c r="S285" s="251"/>
      <c r="T285" s="155"/>
      <c r="U285" s="172"/>
      <c r="V285" s="157"/>
      <c r="W285" s="158"/>
      <c r="X285" s="159"/>
      <c r="Y285" s="11"/>
      <c r="Z285" s="172"/>
      <c r="AA285" s="157"/>
      <c r="AB285" s="158"/>
      <c r="AC285" s="159"/>
      <c r="AD285" s="11"/>
      <c r="AE285" s="11"/>
    </row>
    <row r="286" spans="1:31" s="122" customFormat="1" ht="30">
      <c r="A286" s="46"/>
      <c r="B286" s="47" t="s">
        <v>228</v>
      </c>
      <c r="C286" s="47"/>
      <c r="D286" s="47"/>
      <c r="E286" s="48"/>
      <c r="F286" s="189">
        <f>363000000+25000000</f>
        <v>388000000</v>
      </c>
      <c r="G286" s="124">
        <v>387475000</v>
      </c>
      <c r="H286" s="124">
        <v>330330000</v>
      </c>
      <c r="I286" s="125">
        <f>H286/G286</f>
        <v>0.85251951738821863</v>
      </c>
      <c r="J286" s="189">
        <f>F286-H286</f>
        <v>57670000</v>
      </c>
      <c r="K286" s="516" t="s">
        <v>683</v>
      </c>
      <c r="L286" s="126"/>
      <c r="M286" s="126"/>
      <c r="N286" s="124"/>
      <c r="O286" s="127"/>
      <c r="P286" s="127"/>
      <c r="Q286" s="128">
        <v>100</v>
      </c>
      <c r="R286" s="128">
        <v>100</v>
      </c>
      <c r="S286" s="241"/>
      <c r="T286" s="563"/>
      <c r="U286" s="129"/>
      <c r="V286" s="120"/>
      <c r="W286" s="120"/>
      <c r="X286" s="193">
        <f>363000000+25000000</f>
        <v>388000000</v>
      </c>
      <c r="Y286" s="121"/>
      <c r="Z286" s="129"/>
      <c r="AA286" s="120"/>
      <c r="AB286" s="120"/>
      <c r="AC286" s="193">
        <v>1</v>
      </c>
      <c r="AD286" s="121"/>
      <c r="AE286" s="121"/>
    </row>
    <row r="287" spans="1:31">
      <c r="A287" s="33"/>
      <c r="B287" s="34"/>
      <c r="C287" s="34"/>
      <c r="D287" s="34"/>
      <c r="E287" s="54"/>
      <c r="F287" s="198"/>
      <c r="G287" s="150"/>
      <c r="H287" s="150"/>
      <c r="I287" s="151"/>
      <c r="J287" s="150"/>
      <c r="K287" s="529"/>
      <c r="L287" s="152"/>
      <c r="M287" s="152"/>
      <c r="N287" s="150"/>
      <c r="O287" s="153"/>
      <c r="P287" s="153"/>
      <c r="Q287" s="154"/>
      <c r="R287" s="154"/>
      <c r="S287" s="248"/>
      <c r="T287" s="155"/>
      <c r="U287" s="156"/>
      <c r="V287" s="157"/>
      <c r="W287" s="158"/>
      <c r="X287" s="159"/>
      <c r="Y287" s="11"/>
      <c r="Z287" s="156"/>
      <c r="AA287" s="157"/>
      <c r="AB287" s="158"/>
      <c r="AC287" s="159"/>
      <c r="AD287" s="11"/>
      <c r="AE287" s="11"/>
    </row>
    <row r="288" spans="1:31" s="182" customFormat="1">
      <c r="A288" s="4" t="s">
        <v>19</v>
      </c>
      <c r="B288" s="52"/>
      <c r="C288" s="52"/>
      <c r="D288" s="52"/>
      <c r="E288" s="53"/>
      <c r="F288" s="173"/>
      <c r="G288" s="174"/>
      <c r="H288" s="174"/>
      <c r="I288" s="175"/>
      <c r="J288" s="174"/>
      <c r="K288" s="534"/>
      <c r="L288" s="176"/>
      <c r="M288" s="176"/>
      <c r="N288" s="174"/>
      <c r="O288" s="177"/>
      <c r="P288" s="177"/>
      <c r="Q288" s="178"/>
      <c r="R288" s="178"/>
      <c r="S288" s="252"/>
      <c r="T288" s="155"/>
      <c r="U288" s="179"/>
      <c r="V288" s="157"/>
      <c r="W288" s="158"/>
      <c r="X288" s="180"/>
      <c r="Y288" s="181"/>
      <c r="Z288" s="179"/>
      <c r="AA288" s="157"/>
      <c r="AB288" s="158"/>
      <c r="AC288" s="180"/>
      <c r="AD288" s="181"/>
      <c r="AE288" s="181"/>
    </row>
    <row r="289" spans="1:31">
      <c r="A289" s="33"/>
      <c r="B289" s="34"/>
      <c r="C289" s="34"/>
      <c r="D289" s="34"/>
      <c r="E289" s="54"/>
      <c r="F289" s="201"/>
      <c r="G289" s="9"/>
      <c r="H289" s="9"/>
      <c r="I289" s="151"/>
      <c r="J289" s="9"/>
      <c r="K289" s="533"/>
      <c r="L289" s="37"/>
      <c r="M289" s="37"/>
      <c r="N289" s="9"/>
      <c r="O289" s="170"/>
      <c r="P289" s="170"/>
      <c r="Q289" s="171"/>
      <c r="R289" s="171"/>
      <c r="S289" s="251"/>
      <c r="T289" s="155"/>
      <c r="U289" s="159"/>
      <c r="V289" s="157"/>
      <c r="W289" s="158"/>
      <c r="X289" s="159"/>
      <c r="Y289" s="11"/>
      <c r="Z289" s="159"/>
      <c r="AA289" s="157"/>
      <c r="AB289" s="158"/>
      <c r="AC289" s="159"/>
      <c r="AD289" s="11"/>
      <c r="AE289" s="11"/>
    </row>
    <row r="290" spans="1:31" s="187" customFormat="1">
      <c r="A290" s="55" t="s">
        <v>81</v>
      </c>
      <c r="B290" s="56"/>
      <c r="C290" s="56"/>
      <c r="D290" s="56"/>
      <c r="E290" s="57"/>
      <c r="F290" s="202"/>
      <c r="G290" s="203"/>
      <c r="H290" s="203"/>
      <c r="I290" s="204"/>
      <c r="J290" s="203"/>
      <c r="K290" s="535"/>
      <c r="L290" s="205"/>
      <c r="M290" s="205"/>
      <c r="N290" s="203"/>
      <c r="O290" s="206"/>
      <c r="P290" s="206"/>
      <c r="Q290" s="207"/>
      <c r="R290" s="207"/>
      <c r="S290" s="254"/>
      <c r="T290" s="656"/>
      <c r="U290" s="185"/>
      <c r="V290" s="185"/>
      <c r="W290" s="185"/>
      <c r="X290" s="185"/>
      <c r="Y290" s="186"/>
      <c r="Z290" s="185"/>
      <c r="AA290" s="185"/>
      <c r="AB290" s="185"/>
      <c r="AC290" s="185"/>
      <c r="AD290" s="186"/>
      <c r="AE290" s="186"/>
    </row>
    <row r="291" spans="1:31" s="187" customFormat="1">
      <c r="A291" s="55"/>
      <c r="B291" s="56" t="s">
        <v>681</v>
      </c>
      <c r="C291" s="56"/>
      <c r="D291" s="56"/>
      <c r="E291" s="57"/>
      <c r="F291" s="203">
        <v>2484000000</v>
      </c>
      <c r="G291" s="203"/>
      <c r="H291" s="203"/>
      <c r="I291" s="204"/>
      <c r="J291" s="203"/>
      <c r="K291" s="535"/>
      <c r="L291" s="205"/>
      <c r="M291" s="205"/>
      <c r="N291" s="203"/>
      <c r="O291" s="206"/>
      <c r="P291" s="206"/>
      <c r="Q291" s="207"/>
      <c r="R291" s="207"/>
      <c r="S291" s="657" t="s">
        <v>497</v>
      </c>
      <c r="T291" s="656"/>
      <c r="U291" s="185"/>
      <c r="V291" s="185"/>
      <c r="W291" s="185"/>
      <c r="X291" s="208">
        <v>2550000000</v>
      </c>
      <c r="Y291" s="186"/>
      <c r="Z291" s="185"/>
      <c r="AA291" s="185"/>
      <c r="AB291" s="185"/>
      <c r="AC291" s="208">
        <v>1</v>
      </c>
      <c r="AD291" s="186"/>
      <c r="AE291" s="186"/>
    </row>
    <row r="292" spans="1:31" s="122" customFormat="1">
      <c r="A292" s="46"/>
      <c r="B292" s="47" t="s">
        <v>380</v>
      </c>
      <c r="C292" s="47"/>
      <c r="D292" s="47"/>
      <c r="E292" s="48"/>
      <c r="F292" s="189">
        <v>390000000</v>
      </c>
      <c r="G292" s="124"/>
      <c r="H292" s="124"/>
      <c r="I292" s="125"/>
      <c r="J292" s="124"/>
      <c r="K292" s="516"/>
      <c r="L292" s="126"/>
      <c r="M292" s="126"/>
      <c r="N292" s="124"/>
      <c r="O292" s="127"/>
      <c r="P292" s="127"/>
      <c r="Q292" s="128"/>
      <c r="R292" s="128"/>
      <c r="S292" s="517" t="s">
        <v>497</v>
      </c>
      <c r="T292" s="563"/>
      <c r="U292" s="120"/>
      <c r="V292" s="120"/>
      <c r="W292" s="120"/>
      <c r="X292" s="193">
        <v>390000000</v>
      </c>
      <c r="Y292" s="121"/>
      <c r="Z292" s="120"/>
      <c r="AA292" s="120"/>
      <c r="AB292" s="120"/>
      <c r="AC292" s="193">
        <v>1</v>
      </c>
      <c r="AD292" s="121"/>
      <c r="AE292" s="121"/>
    </row>
    <row r="293" spans="1:31" s="187" customFormat="1">
      <c r="A293" s="55"/>
      <c r="B293" s="56"/>
      <c r="C293" s="56"/>
      <c r="D293" s="56"/>
      <c r="E293" s="57"/>
      <c r="F293" s="202"/>
      <c r="G293" s="203"/>
      <c r="H293" s="203"/>
      <c r="I293" s="204"/>
      <c r="J293" s="203"/>
      <c r="K293" s="535"/>
      <c r="L293" s="205"/>
      <c r="M293" s="205"/>
      <c r="N293" s="203"/>
      <c r="O293" s="206"/>
      <c r="P293" s="206"/>
      <c r="Q293" s="207"/>
      <c r="R293" s="207"/>
      <c r="S293" s="254"/>
      <c r="T293" s="656"/>
      <c r="U293" s="185"/>
      <c r="V293" s="185"/>
      <c r="W293" s="185"/>
      <c r="X293" s="185"/>
      <c r="Y293" s="186"/>
      <c r="Z293" s="185"/>
      <c r="AA293" s="185"/>
      <c r="AB293" s="185"/>
      <c r="AC293" s="185"/>
      <c r="AD293" s="186"/>
      <c r="AE293" s="186"/>
    </row>
    <row r="294" spans="1:31">
      <c r="A294" s="33" t="s">
        <v>233</v>
      </c>
      <c r="B294" s="34"/>
      <c r="C294" s="34"/>
      <c r="D294" s="34"/>
      <c r="E294" s="54"/>
      <c r="F294" s="201"/>
      <c r="G294" s="9"/>
      <c r="H294" s="9"/>
      <c r="I294" s="151"/>
      <c r="J294" s="9"/>
      <c r="K294" s="533"/>
      <c r="L294" s="37"/>
      <c r="M294" s="37"/>
      <c r="N294" s="9"/>
      <c r="O294" s="170"/>
      <c r="P294" s="170"/>
      <c r="Q294" s="171"/>
      <c r="R294" s="171"/>
      <c r="S294" s="251"/>
      <c r="T294" s="155"/>
      <c r="U294" s="159"/>
      <c r="V294" s="157"/>
      <c r="W294" s="158"/>
      <c r="X294" s="159"/>
      <c r="Y294" s="11"/>
      <c r="Z294" s="159"/>
      <c r="AA294" s="157"/>
      <c r="AB294" s="158"/>
      <c r="AC294" s="159"/>
      <c r="AD294" s="11"/>
      <c r="AE294" s="11"/>
    </row>
    <row r="295" spans="1:31">
      <c r="A295" s="33"/>
      <c r="B295" s="34" t="s">
        <v>234</v>
      </c>
      <c r="C295" s="34"/>
      <c r="D295" s="34"/>
      <c r="E295" s="54"/>
      <c r="F295" s="201"/>
      <c r="G295" s="9"/>
      <c r="H295" s="9"/>
      <c r="I295" s="151"/>
      <c r="J295" s="9"/>
      <c r="K295" s="533"/>
      <c r="L295" s="37"/>
      <c r="M295" s="37"/>
      <c r="N295" s="9"/>
      <c r="O295" s="170"/>
      <c r="P295" s="170"/>
      <c r="Q295" s="171"/>
      <c r="R295" s="171"/>
      <c r="S295" s="251"/>
      <c r="T295" s="155"/>
      <c r="U295" s="159"/>
      <c r="V295" s="157"/>
      <c r="W295" s="158"/>
      <c r="X295" s="159"/>
      <c r="Y295" s="11"/>
      <c r="Z295" s="159"/>
      <c r="AA295" s="157"/>
      <c r="AB295" s="158"/>
      <c r="AC295" s="159"/>
      <c r="AD295" s="11"/>
      <c r="AE295" s="11"/>
    </row>
    <row r="296" spans="1:31" s="187" customFormat="1">
      <c r="A296" s="55"/>
      <c r="B296" s="56" t="s">
        <v>235</v>
      </c>
      <c r="C296" s="56"/>
      <c r="D296" s="56"/>
      <c r="E296" s="57"/>
      <c r="F296" s="203">
        <f>5500000+72600000+72600000+960000+39600000+105600000+300000+4000000+6000000+600000+11250000+120000000+2550000+1500000+15000000+60000000+1260000+1500000+15000000+60000000+1260000+1500000+15000000+40000000+600000+6000000+9000000</f>
        <v>669180000</v>
      </c>
      <c r="G296" s="203"/>
      <c r="H296" s="203"/>
      <c r="I296" s="204"/>
      <c r="J296" s="203"/>
      <c r="K296" s="535"/>
      <c r="L296" s="205"/>
      <c r="M296" s="205"/>
      <c r="N296" s="203"/>
      <c r="O296" s="206"/>
      <c r="P296" s="206"/>
      <c r="Q296" s="207"/>
      <c r="R296" s="207"/>
      <c r="S296" s="655" t="s">
        <v>586</v>
      </c>
      <c r="T296" s="656"/>
      <c r="U296" s="185"/>
      <c r="V296" s="185"/>
      <c r="W296" s="185"/>
      <c r="X296" s="185"/>
      <c r="Y296" s="208">
        <f>5500000+72600000+72600000+960000+39600000+105600000+300000+4000000+6000000+600000+11250000+120000000+2550000+1500000+15000000+60000000+1260000+1500000+15000000+60000000+1260000+1500000+15000000+40000000+600000+6000000+9000000</f>
        <v>669180000</v>
      </c>
      <c r="Z296" s="185"/>
      <c r="AA296" s="185"/>
      <c r="AB296" s="185"/>
      <c r="AC296" s="185"/>
      <c r="AD296" s="208">
        <v>1</v>
      </c>
      <c r="AE296" s="186"/>
    </row>
    <row r="297" spans="1:31">
      <c r="A297" s="33"/>
      <c r="B297" s="34"/>
      <c r="C297" s="34"/>
      <c r="D297" s="34"/>
      <c r="E297" s="54"/>
      <c r="F297" s="201"/>
      <c r="G297" s="9"/>
      <c r="H297" s="9"/>
      <c r="I297" s="151"/>
      <c r="J297" s="9"/>
      <c r="K297" s="533"/>
      <c r="L297" s="37"/>
      <c r="M297" s="37"/>
      <c r="N297" s="9"/>
      <c r="O297" s="170"/>
      <c r="P297" s="170"/>
      <c r="Q297" s="171"/>
      <c r="R297" s="171"/>
      <c r="S297" s="251"/>
      <c r="T297" s="155"/>
      <c r="U297" s="159"/>
      <c r="V297" s="157"/>
      <c r="W297" s="158"/>
      <c r="X297" s="159"/>
      <c r="Y297" s="11"/>
      <c r="Z297" s="159"/>
      <c r="AA297" s="157"/>
      <c r="AB297" s="158"/>
      <c r="AC297" s="159"/>
      <c r="AD297" s="11"/>
      <c r="AE297" s="11"/>
    </row>
    <row r="298" spans="1:31" s="182" customFormat="1">
      <c r="A298" s="58" t="s">
        <v>59</v>
      </c>
      <c r="B298" s="52"/>
      <c r="C298" s="52"/>
      <c r="D298" s="52"/>
      <c r="E298" s="53"/>
      <c r="F298" s="173"/>
      <c r="G298" s="174"/>
      <c r="H298" s="174"/>
      <c r="I298" s="175"/>
      <c r="J298" s="174"/>
      <c r="K298" s="534"/>
      <c r="L298" s="176"/>
      <c r="M298" s="176"/>
      <c r="N298" s="174"/>
      <c r="O298" s="177"/>
      <c r="P298" s="177"/>
      <c r="Q298" s="178"/>
      <c r="R298" s="178"/>
      <c r="S298" s="252"/>
      <c r="T298" s="155"/>
      <c r="U298" s="179"/>
      <c r="V298" s="157"/>
      <c r="W298" s="158"/>
      <c r="X298" s="180"/>
      <c r="Y298" s="181"/>
      <c r="Z298" s="179"/>
      <c r="AA298" s="157"/>
      <c r="AB298" s="158"/>
      <c r="AC298" s="180"/>
      <c r="AD298" s="181"/>
      <c r="AE298" s="181"/>
    </row>
    <row r="299" spans="1:31">
      <c r="A299" s="33" t="s">
        <v>246</v>
      </c>
      <c r="B299" s="34"/>
      <c r="C299" s="34"/>
      <c r="D299" s="34"/>
      <c r="E299" s="54"/>
      <c r="F299" s="201"/>
      <c r="G299" s="9"/>
      <c r="H299" s="9"/>
      <c r="I299" s="151"/>
      <c r="J299" s="9"/>
      <c r="K299" s="533"/>
      <c r="L299" s="37"/>
      <c r="M299" s="37"/>
      <c r="N299" s="9"/>
      <c r="O299" s="170"/>
      <c r="P299" s="170"/>
      <c r="Q299" s="171"/>
      <c r="R299" s="171"/>
      <c r="S299" s="251"/>
      <c r="T299" s="155"/>
      <c r="U299" s="172"/>
      <c r="V299" s="157"/>
      <c r="W299" s="158"/>
      <c r="X299" s="159"/>
      <c r="Y299" s="11"/>
      <c r="Z299" s="172"/>
      <c r="AA299" s="157"/>
      <c r="AB299" s="158"/>
      <c r="AC299" s="159"/>
      <c r="AD299" s="11"/>
      <c r="AE299" s="11"/>
    </row>
    <row r="300" spans="1:31" s="122" customFormat="1" ht="31.5" customHeight="1">
      <c r="A300" s="46"/>
      <c r="B300" s="1047" t="s">
        <v>247</v>
      </c>
      <c r="C300" s="1047"/>
      <c r="D300" s="1047"/>
      <c r="E300" s="1048"/>
      <c r="F300" s="124">
        <v>170000000</v>
      </c>
      <c r="G300" s="124">
        <v>169994000</v>
      </c>
      <c r="H300" s="124">
        <v>136004000</v>
      </c>
      <c r="I300" s="125">
        <f>H300/G300</f>
        <v>0.80005176653293641</v>
      </c>
      <c r="J300" s="189">
        <f>F300-H300</f>
        <v>33996000</v>
      </c>
      <c r="K300" s="516" t="s">
        <v>634</v>
      </c>
      <c r="L300" s="126"/>
      <c r="M300" s="126"/>
      <c r="N300" s="124"/>
      <c r="O300" s="127"/>
      <c r="P300" s="127"/>
      <c r="Q300" s="128"/>
      <c r="R300" s="128"/>
      <c r="S300" s="241"/>
      <c r="T300" s="563"/>
      <c r="U300" s="129"/>
      <c r="V300" s="129">
        <v>170000000</v>
      </c>
      <c r="W300" s="120"/>
      <c r="X300" s="193"/>
      <c r="Y300" s="121"/>
      <c r="Z300" s="129"/>
      <c r="AA300" s="129">
        <v>1</v>
      </c>
      <c r="AB300" s="120"/>
      <c r="AC300" s="193"/>
      <c r="AD300" s="121"/>
      <c r="AE300" s="121"/>
    </row>
    <row r="301" spans="1:31">
      <c r="A301" s="59"/>
      <c r="B301" s="60"/>
      <c r="C301" s="60"/>
      <c r="D301" s="60"/>
      <c r="E301" s="61"/>
      <c r="F301" s="212"/>
      <c r="G301" s="213"/>
      <c r="H301" s="213"/>
      <c r="I301" s="214"/>
      <c r="J301" s="213"/>
      <c r="K301" s="536"/>
      <c r="L301" s="215"/>
      <c r="M301" s="215"/>
      <c r="N301" s="213"/>
      <c r="O301" s="216"/>
      <c r="P301" s="216"/>
      <c r="Q301" s="217"/>
      <c r="R301" s="217"/>
      <c r="S301" s="256"/>
      <c r="T301" s="155"/>
      <c r="U301" s="159"/>
      <c r="V301" s="157"/>
      <c r="W301" s="158"/>
      <c r="X301" s="159"/>
      <c r="Y301" s="11"/>
      <c r="Z301" s="159"/>
      <c r="AA301" s="157"/>
      <c r="AB301" s="158"/>
      <c r="AC301" s="159"/>
      <c r="AD301" s="11"/>
      <c r="AE301" s="11"/>
    </row>
    <row r="302" spans="1:31">
      <c r="A302" s="62"/>
      <c r="B302" s="63"/>
      <c r="C302" s="63"/>
      <c r="D302" s="63"/>
      <c r="E302" s="64"/>
      <c r="F302" s="218">
        <f>SUM(F7:F301)</f>
        <v>168323551880</v>
      </c>
      <c r="G302" s="219"/>
      <c r="H302" s="219"/>
      <c r="I302" s="220"/>
      <c r="J302" s="219"/>
      <c r="K302" s="537"/>
      <c r="L302" s="221"/>
      <c r="M302" s="221"/>
      <c r="N302" s="219"/>
      <c r="O302" s="222"/>
      <c r="P302" s="222"/>
      <c r="Q302" s="223"/>
      <c r="R302" s="223"/>
      <c r="S302" s="257"/>
      <c r="T302" s="224">
        <f t="shared" ref="T302:AD302" si="5">SUM(T7:T301)</f>
        <v>14</v>
      </c>
      <c r="U302" s="224">
        <f t="shared" si="5"/>
        <v>151811414980</v>
      </c>
      <c r="V302" s="225">
        <f t="shared" si="5"/>
        <v>3059985000</v>
      </c>
      <c r="W302" s="226">
        <f t="shared" si="5"/>
        <v>1825083000</v>
      </c>
      <c r="X302" s="224">
        <f t="shared" si="5"/>
        <v>7274880000</v>
      </c>
      <c r="Y302" s="224">
        <f t="shared" si="5"/>
        <v>3743689900</v>
      </c>
      <c r="Z302" s="224">
        <f t="shared" si="5"/>
        <v>86</v>
      </c>
      <c r="AA302" s="225">
        <f t="shared" si="5"/>
        <v>21</v>
      </c>
      <c r="AB302" s="226">
        <f t="shared" si="5"/>
        <v>11</v>
      </c>
      <c r="AC302" s="224">
        <f t="shared" si="5"/>
        <v>6</v>
      </c>
      <c r="AD302" s="224">
        <f t="shared" si="5"/>
        <v>3</v>
      </c>
    </row>
    <row r="304" spans="1:31">
      <c r="F304" s="227"/>
      <c r="G304" s="227"/>
      <c r="H304" s="227"/>
      <c r="I304" s="228"/>
      <c r="J304" s="227"/>
      <c r="K304" s="538"/>
      <c r="L304" s="229"/>
      <c r="M304" s="229"/>
      <c r="N304" s="227"/>
      <c r="O304" s="230"/>
      <c r="P304" s="230"/>
      <c r="Q304" s="231"/>
      <c r="R304" s="231"/>
      <c r="S304" s="258"/>
      <c r="AD304" s="232">
        <f>SUM(Z302:AD302)</f>
        <v>127</v>
      </c>
    </row>
  </sheetData>
  <mergeCells count="120">
    <mergeCell ref="B28:E28"/>
    <mergeCell ref="B31:E31"/>
    <mergeCell ref="B32:E32"/>
    <mergeCell ref="B8:E8"/>
    <mergeCell ref="B9:E9"/>
    <mergeCell ref="B10:E10"/>
    <mergeCell ref="B11:E11"/>
    <mergeCell ref="A2:S2"/>
    <mergeCell ref="Z3:AD3"/>
    <mergeCell ref="A4:E5"/>
    <mergeCell ref="G4:G5"/>
    <mergeCell ref="H4:H5"/>
    <mergeCell ref="I4:I5"/>
    <mergeCell ref="J4:J5"/>
    <mergeCell ref="K4:P4"/>
    <mergeCell ref="Q4:R4"/>
    <mergeCell ref="S4:S5"/>
    <mergeCell ref="B53:E53"/>
    <mergeCell ref="B54:E54"/>
    <mergeCell ref="B56:E56"/>
    <mergeCell ref="B58:E58"/>
    <mergeCell ref="B59:E59"/>
    <mergeCell ref="B62:E62"/>
    <mergeCell ref="B41:E41"/>
    <mergeCell ref="B42:E42"/>
    <mergeCell ref="B50:E50"/>
    <mergeCell ref="B51:E51"/>
    <mergeCell ref="B72:E72"/>
    <mergeCell ref="B74:E74"/>
    <mergeCell ref="B75:E75"/>
    <mergeCell ref="A76:E76"/>
    <mergeCell ref="B77:E77"/>
    <mergeCell ref="B78:E78"/>
    <mergeCell ref="B63:E63"/>
    <mergeCell ref="B65:E65"/>
    <mergeCell ref="B66:E66"/>
    <mergeCell ref="B68:E68"/>
    <mergeCell ref="B69:E69"/>
    <mergeCell ref="B71:E71"/>
    <mergeCell ref="B93:E93"/>
    <mergeCell ref="B96:E96"/>
    <mergeCell ref="B97:E97"/>
    <mergeCell ref="B99:E99"/>
    <mergeCell ref="B100:E100"/>
    <mergeCell ref="B101:E101"/>
    <mergeCell ref="B79:E79"/>
    <mergeCell ref="B80:E80"/>
    <mergeCell ref="B86:E86"/>
    <mergeCell ref="B87:E87"/>
    <mergeCell ref="B88:E88"/>
    <mergeCell ref="B92:E92"/>
    <mergeCell ref="B115:E115"/>
    <mergeCell ref="B117:E117"/>
    <mergeCell ref="B119:E119"/>
    <mergeCell ref="B121:E121"/>
    <mergeCell ref="B122:E122"/>
    <mergeCell ref="B123:E123"/>
    <mergeCell ref="B103:E103"/>
    <mergeCell ref="B105:E105"/>
    <mergeCell ref="B107:E107"/>
    <mergeCell ref="B109:E109"/>
    <mergeCell ref="B111:E111"/>
    <mergeCell ref="B113:E113"/>
    <mergeCell ref="B138:E138"/>
    <mergeCell ref="B140:E140"/>
    <mergeCell ref="B142:E142"/>
    <mergeCell ref="B144:E144"/>
    <mergeCell ref="B145:E145"/>
    <mergeCell ref="B146:E146"/>
    <mergeCell ref="B126:E126"/>
    <mergeCell ref="B128:E128"/>
    <mergeCell ref="B130:E130"/>
    <mergeCell ref="B132:E132"/>
    <mergeCell ref="B134:E134"/>
    <mergeCell ref="B136:E136"/>
    <mergeCell ref="B156:E156"/>
    <mergeCell ref="B157:E157"/>
    <mergeCell ref="B159:E159"/>
    <mergeCell ref="B160:E160"/>
    <mergeCell ref="B161:E161"/>
    <mergeCell ref="B162:E162"/>
    <mergeCell ref="B147:E147"/>
    <mergeCell ref="B148:E148"/>
    <mergeCell ref="B149:E149"/>
    <mergeCell ref="B151:E151"/>
    <mergeCell ref="B153:E153"/>
    <mergeCell ref="B155:E155"/>
    <mergeCell ref="B169:E169"/>
    <mergeCell ref="A170:E170"/>
    <mergeCell ref="B171:E171"/>
    <mergeCell ref="B172:E172"/>
    <mergeCell ref="B175:E175"/>
    <mergeCell ref="B177:E177"/>
    <mergeCell ref="A163:E163"/>
    <mergeCell ref="B164:E164"/>
    <mergeCell ref="B165:E165"/>
    <mergeCell ref="B166:E166"/>
    <mergeCell ref="A167:E167"/>
    <mergeCell ref="B168:E168"/>
    <mergeCell ref="B190:E190"/>
    <mergeCell ref="B193:E193"/>
    <mergeCell ref="B194:E194"/>
    <mergeCell ref="B197:E197"/>
    <mergeCell ref="B198:E198"/>
    <mergeCell ref="B201:E201"/>
    <mergeCell ref="B178:E178"/>
    <mergeCell ref="B181:E181"/>
    <mergeCell ref="B183:E183"/>
    <mergeCell ref="B185:E185"/>
    <mergeCell ref="B186:E186"/>
    <mergeCell ref="B189:E189"/>
    <mergeCell ref="B300:E300"/>
    <mergeCell ref="B270:E270"/>
    <mergeCell ref="B271:E271"/>
    <mergeCell ref="B202:E202"/>
    <mergeCell ref="B204:E204"/>
    <mergeCell ref="B205:E205"/>
    <mergeCell ref="B241:E241"/>
    <mergeCell ref="B244:E244"/>
    <mergeCell ref="B269:E269"/>
  </mergeCells>
  <printOptions horizontalCentered="1"/>
  <pageMargins left="0.55118110236220497" right="0.43307086614173201" top="0.43307086614173201" bottom="0.62992125984252001" header="0.31496062992126" footer="0.31496062992126"/>
  <pageSetup paperSize="10000" scale="70" orientation="landscape" horizontalDpi="4294967292" verticalDpi="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2:AO86"/>
  <sheetViews>
    <sheetView topLeftCell="A22" zoomScale="85" zoomScaleNormal="85" zoomScaleSheetLayoutView="80" workbookViewId="0">
      <selection activeCell="Z10" sqref="Z10"/>
    </sheetView>
  </sheetViews>
  <sheetFormatPr defaultRowHeight="15"/>
  <cols>
    <col min="1" max="1" width="5.140625" style="31" customWidth="1"/>
    <col min="2" max="2" width="3.5703125" style="31" customWidth="1"/>
    <col min="3" max="4" width="9.140625" style="31"/>
    <col min="5" max="5" width="41.7109375" style="31" customWidth="1"/>
    <col min="6" max="6" width="18.28515625" style="87" customWidth="1"/>
    <col min="7" max="8" width="18.5703125" style="87" hidden="1" customWidth="1"/>
    <col min="9" max="9" width="9.42578125" style="88" hidden="1" customWidth="1"/>
    <col min="10" max="10" width="18.5703125" style="87" hidden="1" customWidth="1"/>
    <col min="11" max="11" width="19.5703125" style="511" hidden="1" customWidth="1"/>
    <col min="12" max="13" width="18.5703125" style="89" hidden="1" customWidth="1"/>
    <col min="14" max="14" width="9" style="87" hidden="1" customWidth="1"/>
    <col min="15" max="16" width="9" style="90" hidden="1" customWidth="1"/>
    <col min="17" max="18" width="9.140625" style="91" hidden="1" customWidth="1"/>
    <col min="19" max="19" width="21" style="234" hidden="1" customWidth="1"/>
    <col min="20" max="20" width="16.42578125" style="31" hidden="1" customWidth="1"/>
    <col min="21" max="21" width="17.28515625" style="560" customWidth="1"/>
    <col min="22" max="22" width="15.42578125" style="85" customWidth="1"/>
    <col min="23" max="23" width="15.42578125" style="86" customWidth="1"/>
    <col min="24" max="24" width="16" style="560" customWidth="1"/>
    <col min="25" max="25" width="14.28515625" style="31" bestFit="1" customWidth="1"/>
    <col min="26" max="26" width="11.140625" style="560" customWidth="1"/>
    <col min="27" max="27" width="11.140625" style="85" customWidth="1"/>
    <col min="28" max="28" width="11.140625" style="86" customWidth="1"/>
    <col min="29" max="29" width="11.140625" style="560" customWidth="1"/>
    <col min="30" max="30" width="11.140625" style="31" customWidth="1"/>
    <col min="31" max="16384" width="9.140625" style="31"/>
  </cols>
  <sheetData>
    <row r="2" spans="1:31">
      <c r="A2" s="1070" t="s">
        <v>774</v>
      </c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</row>
    <row r="3" spans="1:31">
      <c r="Z3" s="1068" t="s">
        <v>680</v>
      </c>
      <c r="AA3" s="1068"/>
      <c r="AB3" s="1068"/>
      <c r="AC3" s="1068"/>
      <c r="AD3" s="1068"/>
    </row>
    <row r="4" spans="1:31" ht="19.5" customHeight="1">
      <c r="A4" s="1033" t="s">
        <v>82</v>
      </c>
      <c r="B4" s="1033"/>
      <c r="C4" s="1033"/>
      <c r="D4" s="1033"/>
      <c r="E4" s="1033"/>
      <c r="F4" s="24" t="s">
        <v>405</v>
      </c>
      <c r="G4" s="1027" t="s">
        <v>410</v>
      </c>
      <c r="H4" s="1027" t="s">
        <v>411</v>
      </c>
      <c r="I4" s="1026" t="s">
        <v>412</v>
      </c>
      <c r="J4" s="1027" t="s">
        <v>413</v>
      </c>
      <c r="K4" s="1028" t="s">
        <v>414</v>
      </c>
      <c r="L4" s="1029"/>
      <c r="M4" s="1029"/>
      <c r="N4" s="1029"/>
      <c r="O4" s="1029"/>
      <c r="P4" s="1030"/>
      <c r="Q4" s="1031" t="s">
        <v>443</v>
      </c>
      <c r="R4" s="1031"/>
      <c r="S4" s="1032" t="s">
        <v>444</v>
      </c>
      <c r="U4" s="561" t="s">
        <v>7</v>
      </c>
      <c r="V4" s="28" t="s">
        <v>6</v>
      </c>
      <c r="W4" s="29" t="s">
        <v>8</v>
      </c>
      <c r="X4" s="30" t="s">
        <v>676</v>
      </c>
      <c r="Y4" s="30" t="s">
        <v>677</v>
      </c>
      <c r="Z4" s="561" t="s">
        <v>7</v>
      </c>
      <c r="AA4" s="28" t="s">
        <v>6</v>
      </c>
      <c r="AB4" s="29" t="s">
        <v>8</v>
      </c>
      <c r="AC4" s="30" t="s">
        <v>676</v>
      </c>
      <c r="AD4" s="30" t="s">
        <v>677</v>
      </c>
    </row>
    <row r="5" spans="1:31" ht="19.5" customHeight="1">
      <c r="A5" s="1034"/>
      <c r="B5" s="1034"/>
      <c r="C5" s="1034"/>
      <c r="D5" s="1034"/>
      <c r="E5" s="1034"/>
      <c r="F5" s="7" t="s">
        <v>529</v>
      </c>
      <c r="G5" s="1027"/>
      <c r="H5" s="1027"/>
      <c r="I5" s="1026"/>
      <c r="J5" s="1027"/>
      <c r="K5" s="512" t="s">
        <v>415</v>
      </c>
      <c r="L5" s="7" t="s">
        <v>445</v>
      </c>
      <c r="M5" s="480" t="s">
        <v>422</v>
      </c>
      <c r="N5" s="557" t="s">
        <v>416</v>
      </c>
      <c r="O5" s="25" t="s">
        <v>440</v>
      </c>
      <c r="P5" s="25" t="s">
        <v>441</v>
      </c>
      <c r="Q5" s="26" t="s">
        <v>750</v>
      </c>
      <c r="R5" s="26" t="s">
        <v>442</v>
      </c>
      <c r="S5" s="1032"/>
    </row>
    <row r="6" spans="1:31" s="93" customFormat="1">
      <c r="A6" s="36" t="s">
        <v>3</v>
      </c>
      <c r="B6" s="65"/>
      <c r="C6" s="65"/>
      <c r="D6" s="65"/>
      <c r="E6" s="66"/>
      <c r="F6" s="67"/>
      <c r="G6" s="67"/>
      <c r="H6" s="67"/>
      <c r="I6" s="68"/>
      <c r="J6" s="67"/>
      <c r="K6" s="513"/>
      <c r="L6" s="69"/>
      <c r="M6" s="69"/>
      <c r="N6" s="67"/>
      <c r="O6" s="70"/>
      <c r="P6" s="70"/>
      <c r="Q6" s="71"/>
      <c r="R6" s="71">
        <f>SUM(R7:R22)/SUM(Z7:Z22)</f>
        <v>0</v>
      </c>
      <c r="S6" s="235"/>
      <c r="T6" s="92"/>
      <c r="V6" s="94"/>
      <c r="W6" s="95"/>
      <c r="X6" s="96"/>
      <c r="AA6" s="94"/>
      <c r="AB6" s="95"/>
      <c r="AC6" s="96"/>
    </row>
    <row r="7" spans="1:31" s="100" customFormat="1">
      <c r="A7" s="41" t="s">
        <v>9</v>
      </c>
      <c r="B7" s="41"/>
      <c r="C7" s="41"/>
      <c r="D7" s="41"/>
      <c r="E7" s="41"/>
      <c r="F7" s="72"/>
      <c r="G7" s="72"/>
      <c r="H7" s="72"/>
      <c r="I7" s="73"/>
      <c r="J7" s="72"/>
      <c r="K7" s="237"/>
      <c r="L7" s="74"/>
      <c r="M7" s="74"/>
      <c r="N7" s="72"/>
      <c r="O7" s="75"/>
      <c r="P7" s="75"/>
      <c r="Q7" s="76"/>
      <c r="R7" s="76"/>
      <c r="S7" s="236"/>
      <c r="T7" s="97"/>
      <c r="U7" s="23"/>
      <c r="V7" s="98"/>
      <c r="W7" s="99"/>
      <c r="X7" s="23"/>
      <c r="Y7" s="16"/>
      <c r="Z7" s="23"/>
      <c r="AA7" s="98"/>
      <c r="AB7" s="99"/>
      <c r="AC7" s="23"/>
      <c r="AD7" s="16"/>
      <c r="AE7" s="16"/>
    </row>
    <row r="8" spans="1:31" s="100" customFormat="1" ht="37.5" customHeight="1">
      <c r="A8" s="35"/>
      <c r="B8" s="1024" t="s">
        <v>256</v>
      </c>
      <c r="C8" s="1024"/>
      <c r="D8" s="1024"/>
      <c r="E8" s="1025"/>
      <c r="F8" s="72">
        <v>131300000</v>
      </c>
      <c r="G8" s="72"/>
      <c r="H8" s="72"/>
      <c r="I8" s="73"/>
      <c r="J8" s="72"/>
      <c r="K8" s="237"/>
      <c r="L8" s="74"/>
      <c r="M8" s="74"/>
      <c r="N8" s="72"/>
      <c r="O8" s="75"/>
      <c r="P8" s="75"/>
      <c r="Q8" s="76"/>
      <c r="R8" s="76"/>
      <c r="S8" s="236" t="s">
        <v>532</v>
      </c>
      <c r="T8" s="97"/>
      <c r="U8" s="16"/>
      <c r="V8" s="98"/>
      <c r="W8" s="102">
        <v>131300000</v>
      </c>
      <c r="X8" s="23"/>
      <c r="Y8" s="16"/>
      <c r="Z8" s="16"/>
      <c r="AA8" s="98"/>
      <c r="AB8" s="102">
        <v>1</v>
      </c>
      <c r="AC8" s="23"/>
      <c r="AD8" s="16"/>
      <c r="AE8" s="16"/>
    </row>
    <row r="9" spans="1:31" s="100" customFormat="1">
      <c r="A9" s="42"/>
      <c r="B9" s="19" t="s">
        <v>257</v>
      </c>
      <c r="C9" s="19"/>
      <c r="D9" s="19"/>
      <c r="E9" s="43"/>
      <c r="F9" s="10">
        <v>61300000</v>
      </c>
      <c r="G9" s="10"/>
      <c r="H9" s="10"/>
      <c r="I9" s="22"/>
      <c r="J9" s="10"/>
      <c r="K9" s="255"/>
      <c r="L9" s="38"/>
      <c r="M9" s="38"/>
      <c r="N9" s="10"/>
      <c r="O9" s="77"/>
      <c r="P9" s="77"/>
      <c r="Q9" s="78"/>
      <c r="R9" s="78"/>
      <c r="S9" s="236" t="s">
        <v>532</v>
      </c>
      <c r="T9" s="97"/>
      <c r="U9" s="16"/>
      <c r="V9" s="98"/>
      <c r="W9" s="102">
        <v>61300000</v>
      </c>
      <c r="X9" s="23"/>
      <c r="Y9" s="16"/>
      <c r="Z9" s="16"/>
      <c r="AA9" s="98"/>
      <c r="AB9" s="102">
        <v>1</v>
      </c>
      <c r="AC9" s="23"/>
      <c r="AD9" s="16"/>
      <c r="AE9" s="16"/>
    </row>
    <row r="10" spans="1:31" s="100" customFormat="1">
      <c r="A10" s="42"/>
      <c r="B10" s="19" t="s">
        <v>487</v>
      </c>
      <c r="C10" s="19"/>
      <c r="D10" s="19"/>
      <c r="E10" s="43"/>
      <c r="F10" s="72">
        <v>300000000</v>
      </c>
      <c r="G10" s="72"/>
      <c r="H10" s="72"/>
      <c r="I10" s="73"/>
      <c r="J10" s="72"/>
      <c r="K10" s="237"/>
      <c r="L10" s="74"/>
      <c r="M10" s="74"/>
      <c r="N10" s="72"/>
      <c r="O10" s="75"/>
      <c r="P10" s="75"/>
      <c r="Q10" s="76"/>
      <c r="R10" s="76"/>
      <c r="S10" s="236" t="s">
        <v>532</v>
      </c>
      <c r="T10" s="97"/>
      <c r="U10" s="103">
        <v>300000000</v>
      </c>
      <c r="V10" s="104"/>
      <c r="W10" s="105"/>
      <c r="X10" s="106"/>
      <c r="Y10" s="16"/>
      <c r="Z10" s="103">
        <v>1</v>
      </c>
      <c r="AA10" s="104"/>
      <c r="AB10" s="105"/>
      <c r="AC10" s="106"/>
      <c r="AD10" s="16"/>
      <c r="AE10" s="16"/>
    </row>
    <row r="11" spans="1:31" s="100" customFormat="1">
      <c r="A11" s="42"/>
      <c r="B11" s="1049" t="s">
        <v>615</v>
      </c>
      <c r="C11" s="1049"/>
      <c r="D11" s="1049"/>
      <c r="E11" s="1050"/>
      <c r="F11" s="10">
        <v>300000000</v>
      </c>
      <c r="G11" s="10"/>
      <c r="H11" s="10"/>
      <c r="I11" s="22"/>
      <c r="J11" s="10"/>
      <c r="K11" s="255"/>
      <c r="L11" s="38"/>
      <c r="M11" s="38"/>
      <c r="N11" s="10"/>
      <c r="O11" s="77"/>
      <c r="P11" s="77"/>
      <c r="Q11" s="78"/>
      <c r="R11" s="78"/>
      <c r="S11" s="236" t="s">
        <v>532</v>
      </c>
      <c r="T11" s="97"/>
      <c r="U11" s="107">
        <v>300000000</v>
      </c>
      <c r="V11" s="98"/>
      <c r="W11" s="99"/>
      <c r="X11" s="23"/>
      <c r="Y11" s="16"/>
      <c r="Z11" s="107">
        <v>1</v>
      </c>
      <c r="AA11" s="98"/>
      <c r="AB11" s="99"/>
      <c r="AC11" s="23"/>
      <c r="AD11" s="16"/>
      <c r="AE11" s="16"/>
    </row>
    <row r="12" spans="1:31" s="100" customFormat="1">
      <c r="A12" s="42"/>
      <c r="B12" s="1049" t="s">
        <v>488</v>
      </c>
      <c r="C12" s="1049"/>
      <c r="D12" s="1049"/>
      <c r="E12" s="1050"/>
      <c r="F12" s="10">
        <v>650000000</v>
      </c>
      <c r="G12" s="10"/>
      <c r="H12" s="10"/>
      <c r="I12" s="22"/>
      <c r="J12" s="10"/>
      <c r="K12" s="255"/>
      <c r="L12" s="38"/>
      <c r="M12" s="38"/>
      <c r="N12" s="10"/>
      <c r="O12" s="77"/>
      <c r="P12" s="77"/>
      <c r="Q12" s="78"/>
      <c r="R12" s="78"/>
      <c r="S12" s="236" t="s">
        <v>532</v>
      </c>
      <c r="T12" s="97"/>
      <c r="U12" s="107">
        <v>650000000</v>
      </c>
      <c r="V12" s="98"/>
      <c r="W12" s="99"/>
      <c r="X12" s="23"/>
      <c r="Y12" s="16"/>
      <c r="Z12" s="107">
        <v>1</v>
      </c>
      <c r="AA12" s="98"/>
      <c r="AB12" s="99"/>
      <c r="AC12" s="23"/>
      <c r="AD12" s="16"/>
      <c r="AE12" s="16"/>
    </row>
    <row r="13" spans="1:31" s="100" customFormat="1">
      <c r="A13" s="42"/>
      <c r="B13" s="1049" t="s">
        <v>490</v>
      </c>
      <c r="C13" s="1049"/>
      <c r="D13" s="1049"/>
      <c r="E13" s="1050"/>
      <c r="F13" s="72">
        <v>900000000</v>
      </c>
      <c r="G13" s="72"/>
      <c r="H13" s="72"/>
      <c r="I13" s="73"/>
      <c r="J13" s="72"/>
      <c r="K13" s="237"/>
      <c r="L13" s="74"/>
      <c r="M13" s="74"/>
      <c r="N13" s="72"/>
      <c r="O13" s="75"/>
      <c r="P13" s="75"/>
      <c r="Q13" s="76"/>
      <c r="R13" s="76"/>
      <c r="S13" s="236" t="s">
        <v>532</v>
      </c>
      <c r="T13" s="97"/>
      <c r="U13" s="103">
        <v>900000000</v>
      </c>
      <c r="V13" s="98"/>
      <c r="W13" s="99"/>
      <c r="X13" s="23"/>
      <c r="Y13" s="16"/>
      <c r="Z13" s="103">
        <v>1</v>
      </c>
      <c r="AA13" s="98"/>
      <c r="AB13" s="99"/>
      <c r="AC13" s="23"/>
      <c r="AD13" s="16"/>
      <c r="AE13" s="16"/>
    </row>
    <row r="14" spans="1:31" s="100" customFormat="1">
      <c r="A14" s="42"/>
      <c r="B14" s="1049" t="s">
        <v>493</v>
      </c>
      <c r="C14" s="1049"/>
      <c r="D14" s="1049"/>
      <c r="E14" s="1050"/>
      <c r="F14" s="72">
        <v>1260000000</v>
      </c>
      <c r="G14" s="72"/>
      <c r="H14" s="72"/>
      <c r="I14" s="73"/>
      <c r="J14" s="72"/>
      <c r="K14" s="237"/>
      <c r="L14" s="74"/>
      <c r="M14" s="74"/>
      <c r="N14" s="72"/>
      <c r="O14" s="75"/>
      <c r="P14" s="75"/>
      <c r="Q14" s="76"/>
      <c r="R14" s="76"/>
      <c r="S14" s="236" t="s">
        <v>532</v>
      </c>
      <c r="T14" s="97"/>
      <c r="U14" s="103">
        <v>1260000000</v>
      </c>
      <c r="V14" s="98"/>
      <c r="W14" s="99"/>
      <c r="X14" s="23"/>
      <c r="Y14" s="16"/>
      <c r="Z14" s="103">
        <v>1</v>
      </c>
      <c r="AA14" s="98"/>
      <c r="AB14" s="99"/>
      <c r="AC14" s="23"/>
      <c r="AD14" s="16"/>
      <c r="AE14" s="16"/>
    </row>
    <row r="15" spans="1:31" s="100" customFormat="1">
      <c r="A15" s="42"/>
      <c r="B15" s="1049" t="s">
        <v>616</v>
      </c>
      <c r="C15" s="1049"/>
      <c r="D15" s="1049"/>
      <c r="E15" s="1050"/>
      <c r="F15" s="72">
        <v>1400000000</v>
      </c>
      <c r="G15" s="72"/>
      <c r="H15" s="72"/>
      <c r="I15" s="73"/>
      <c r="J15" s="72"/>
      <c r="K15" s="237"/>
      <c r="L15" s="74"/>
      <c r="M15" s="74"/>
      <c r="N15" s="72"/>
      <c r="O15" s="75"/>
      <c r="P15" s="75"/>
      <c r="Q15" s="76"/>
      <c r="R15" s="76"/>
      <c r="S15" s="236" t="s">
        <v>532</v>
      </c>
      <c r="T15" s="97"/>
      <c r="U15" s="103">
        <v>1400000000</v>
      </c>
      <c r="V15" s="98"/>
      <c r="W15" s="99"/>
      <c r="X15" s="23"/>
      <c r="Y15" s="16"/>
      <c r="Z15" s="103">
        <v>1</v>
      </c>
      <c r="AA15" s="98"/>
      <c r="AB15" s="99"/>
      <c r="AC15" s="23"/>
      <c r="AD15" s="16"/>
      <c r="AE15" s="16"/>
    </row>
    <row r="16" spans="1:31" s="100" customFormat="1">
      <c r="A16" s="42"/>
      <c r="B16" s="1049" t="s">
        <v>494</v>
      </c>
      <c r="C16" s="1049"/>
      <c r="D16" s="1049"/>
      <c r="E16" s="1050"/>
      <c r="F16" s="10">
        <v>1750000000</v>
      </c>
      <c r="G16" s="10"/>
      <c r="H16" s="10"/>
      <c r="I16" s="22"/>
      <c r="J16" s="10"/>
      <c r="K16" s="255"/>
      <c r="L16" s="38"/>
      <c r="M16" s="38"/>
      <c r="N16" s="10"/>
      <c r="O16" s="77"/>
      <c r="P16" s="77"/>
      <c r="Q16" s="78"/>
      <c r="R16" s="78"/>
      <c r="S16" s="236" t="s">
        <v>532</v>
      </c>
      <c r="T16" s="97"/>
      <c r="U16" s="107">
        <v>1750000000</v>
      </c>
      <c r="V16" s="98"/>
      <c r="W16" s="99"/>
      <c r="X16" s="23"/>
      <c r="Y16" s="16"/>
      <c r="Z16" s="107">
        <v>1</v>
      </c>
      <c r="AA16" s="98"/>
      <c r="AB16" s="99"/>
      <c r="AC16" s="23"/>
      <c r="AD16" s="16"/>
      <c r="AE16" s="16"/>
    </row>
    <row r="17" spans="1:31" s="100" customFormat="1" hidden="1">
      <c r="A17" s="42"/>
      <c r="B17" s="19" t="s">
        <v>259</v>
      </c>
      <c r="C17" s="19"/>
      <c r="D17" s="19"/>
      <c r="E17" s="43"/>
      <c r="F17" s="79"/>
      <c r="G17" s="79"/>
      <c r="H17" s="79"/>
      <c r="I17" s="80"/>
      <c r="J17" s="79"/>
      <c r="K17" s="514"/>
      <c r="L17" s="81"/>
      <c r="M17" s="81"/>
      <c r="N17" s="79"/>
      <c r="O17" s="82"/>
      <c r="P17" s="82"/>
      <c r="Q17" s="83"/>
      <c r="R17" s="83"/>
      <c r="S17" s="236" t="s">
        <v>532</v>
      </c>
      <c r="T17" s="97"/>
      <c r="U17" s="101"/>
      <c r="V17" s="98"/>
      <c r="W17" s="99"/>
      <c r="X17" s="23"/>
      <c r="Y17" s="16"/>
      <c r="Z17" s="101"/>
      <c r="AA17" s="98"/>
      <c r="AB17" s="99"/>
      <c r="AC17" s="23"/>
      <c r="AD17" s="16"/>
      <c r="AE17" s="16"/>
    </row>
    <row r="18" spans="1:31" s="100" customFormat="1">
      <c r="A18" s="35"/>
      <c r="B18" s="1049"/>
      <c r="C18" s="1049"/>
      <c r="D18" s="1049"/>
      <c r="E18" s="1050"/>
      <c r="F18" s="72"/>
      <c r="G18" s="72"/>
      <c r="H18" s="72"/>
      <c r="I18" s="73"/>
      <c r="J18" s="72"/>
      <c r="K18" s="237"/>
      <c r="L18" s="74"/>
      <c r="M18" s="74"/>
      <c r="N18" s="72"/>
      <c r="O18" s="75"/>
      <c r="P18" s="75"/>
      <c r="Q18" s="76"/>
      <c r="R18" s="76"/>
      <c r="S18" s="236"/>
      <c r="T18" s="97"/>
      <c r="U18" s="103"/>
      <c r="V18" s="104"/>
      <c r="W18" s="105"/>
      <c r="X18" s="106"/>
      <c r="Y18" s="16"/>
      <c r="Z18" s="103"/>
      <c r="AA18" s="104"/>
      <c r="AB18" s="105"/>
      <c r="AC18" s="106"/>
      <c r="AD18" s="16"/>
      <c r="AE18" s="16"/>
    </row>
    <row r="19" spans="1:31" s="100" customFormat="1">
      <c r="A19" s="35" t="s">
        <v>88</v>
      </c>
      <c r="B19" s="19"/>
      <c r="C19" s="19"/>
      <c r="D19" s="19"/>
      <c r="E19" s="43"/>
      <c r="F19" s="72"/>
      <c r="G19" s="72"/>
      <c r="H19" s="72"/>
      <c r="I19" s="73"/>
      <c r="J19" s="72"/>
      <c r="K19" s="237"/>
      <c r="L19" s="74"/>
      <c r="M19" s="74"/>
      <c r="N19" s="72"/>
      <c r="O19" s="75"/>
      <c r="P19" s="75"/>
      <c r="Q19" s="76"/>
      <c r="R19" s="76"/>
      <c r="S19" s="236"/>
      <c r="T19" s="97"/>
      <c r="U19" s="103"/>
      <c r="V19" s="104"/>
      <c r="W19" s="105"/>
      <c r="X19" s="106"/>
      <c r="Y19" s="16"/>
      <c r="Z19" s="103"/>
      <c r="AA19" s="104"/>
      <c r="AB19" s="105"/>
      <c r="AC19" s="106"/>
      <c r="AD19" s="16"/>
      <c r="AE19" s="16"/>
    </row>
    <row r="20" spans="1:31" s="100" customFormat="1">
      <c r="A20" s="35"/>
      <c r="B20" s="19" t="s">
        <v>89</v>
      </c>
      <c r="C20" s="19"/>
      <c r="D20" s="19"/>
      <c r="E20" s="43"/>
      <c r="F20" s="72">
        <v>19985095000</v>
      </c>
      <c r="G20" s="72"/>
      <c r="H20" s="72"/>
      <c r="I20" s="73"/>
      <c r="J20" s="72"/>
      <c r="K20" s="237"/>
      <c r="L20" s="74"/>
      <c r="M20" s="74"/>
      <c r="N20" s="72"/>
      <c r="O20" s="75"/>
      <c r="P20" s="75"/>
      <c r="Q20" s="76"/>
      <c r="R20" s="76"/>
      <c r="S20" s="236"/>
      <c r="T20" s="97"/>
      <c r="U20" s="103">
        <v>19985095000</v>
      </c>
      <c r="V20" s="104"/>
      <c r="W20" s="105"/>
      <c r="X20" s="106"/>
      <c r="Y20" s="16"/>
      <c r="Z20" s="103">
        <v>1</v>
      </c>
      <c r="AA20" s="104"/>
      <c r="AB20" s="105"/>
      <c r="AC20" s="106"/>
      <c r="AD20" s="16"/>
      <c r="AE20" s="16"/>
    </row>
    <row r="21" spans="1:31" s="100" customFormat="1">
      <c r="A21" s="35"/>
      <c r="B21" s="19"/>
      <c r="C21" s="19"/>
      <c r="D21" s="19"/>
      <c r="E21" s="43"/>
      <c r="F21" s="72"/>
      <c r="G21" s="72"/>
      <c r="H21" s="72"/>
      <c r="I21" s="73"/>
      <c r="J21" s="72"/>
      <c r="K21" s="237"/>
      <c r="L21" s="74"/>
      <c r="M21" s="74"/>
      <c r="N21" s="72"/>
      <c r="O21" s="75"/>
      <c r="P21" s="75"/>
      <c r="Q21" s="76"/>
      <c r="R21" s="76"/>
      <c r="S21" s="236"/>
      <c r="T21" s="97"/>
      <c r="U21" s="103"/>
      <c r="V21" s="104"/>
      <c r="W21" s="105"/>
      <c r="X21" s="106"/>
      <c r="Y21" s="16"/>
      <c r="Z21" s="103"/>
      <c r="AA21" s="104"/>
      <c r="AB21" s="105"/>
      <c r="AC21" s="106"/>
      <c r="AD21" s="16"/>
      <c r="AE21" s="16"/>
    </row>
    <row r="22" spans="1:31" s="100" customFormat="1">
      <c r="A22" s="42"/>
      <c r="B22" s="1038"/>
      <c r="C22" s="1038"/>
      <c r="D22" s="1038"/>
      <c r="E22" s="1039"/>
      <c r="F22" s="10"/>
      <c r="G22" s="10"/>
      <c r="H22" s="10"/>
      <c r="I22" s="22"/>
      <c r="J22" s="10"/>
      <c r="K22" s="255"/>
      <c r="L22" s="38"/>
      <c r="M22" s="38"/>
      <c r="N22" s="10"/>
      <c r="O22" s="77"/>
      <c r="P22" s="77"/>
      <c r="Q22" s="78"/>
      <c r="R22" s="78"/>
      <c r="S22" s="238"/>
      <c r="T22" s="97"/>
      <c r="U22" s="107"/>
      <c r="V22" s="98"/>
      <c r="W22" s="99"/>
      <c r="X22" s="23"/>
      <c r="Y22" s="16"/>
      <c r="Z22" s="107"/>
      <c r="AA22" s="98"/>
      <c r="AB22" s="99"/>
      <c r="AC22" s="23"/>
      <c r="AD22" s="16"/>
      <c r="AE22" s="16"/>
    </row>
    <row r="23" spans="1:31" s="93" customFormat="1">
      <c r="A23" s="32" t="s">
        <v>91</v>
      </c>
      <c r="B23" s="44"/>
      <c r="C23" s="44"/>
      <c r="D23" s="44"/>
      <c r="E23" s="45"/>
      <c r="F23" s="108"/>
      <c r="G23" s="109"/>
      <c r="H23" s="109"/>
      <c r="I23" s="110"/>
      <c r="J23" s="109"/>
      <c r="K23" s="515"/>
      <c r="L23" s="111"/>
      <c r="M23" s="111"/>
      <c r="N23" s="109"/>
      <c r="O23" s="112"/>
      <c r="P23" s="112"/>
      <c r="Q23" s="113"/>
      <c r="R23" s="113"/>
      <c r="S23" s="239"/>
      <c r="T23" s="97"/>
      <c r="U23" s="114"/>
      <c r="V23" s="98"/>
      <c r="W23" s="99"/>
      <c r="X23" s="115"/>
      <c r="Y23" s="116"/>
      <c r="Z23" s="114"/>
      <c r="AA23" s="98"/>
      <c r="AB23" s="99"/>
      <c r="AC23" s="115"/>
      <c r="AD23" s="116"/>
      <c r="AE23" s="116"/>
    </row>
    <row r="24" spans="1:31" s="122" customFormat="1" ht="14.25" customHeight="1">
      <c r="A24" s="42" t="s">
        <v>97</v>
      </c>
      <c r="B24" s="20"/>
      <c r="C24" s="20"/>
      <c r="D24" s="20"/>
      <c r="E24" s="21"/>
      <c r="F24" s="8"/>
      <c r="G24" s="8"/>
      <c r="H24" s="8"/>
      <c r="I24" s="22"/>
      <c r="J24" s="8"/>
      <c r="K24" s="242"/>
      <c r="L24" s="40"/>
      <c r="M24" s="40"/>
      <c r="N24" s="8"/>
      <c r="O24" s="117"/>
      <c r="P24" s="117"/>
      <c r="Q24" s="118"/>
      <c r="R24" s="118"/>
      <c r="S24" s="240"/>
      <c r="T24" s="97"/>
      <c r="U24" s="119"/>
      <c r="V24" s="98"/>
      <c r="W24" s="99"/>
      <c r="X24" s="120"/>
      <c r="Y24" s="121"/>
      <c r="Z24" s="119"/>
      <c r="AA24" s="98"/>
      <c r="AB24" s="99"/>
      <c r="AC24" s="120"/>
      <c r="AD24" s="121"/>
      <c r="AE24" s="121"/>
    </row>
    <row r="25" spans="1:31" s="122" customFormat="1">
      <c r="A25" s="42"/>
      <c r="B25" s="1038" t="s">
        <v>95</v>
      </c>
      <c r="C25" s="1038"/>
      <c r="D25" s="1038"/>
      <c r="E25" s="1039"/>
      <c r="F25" s="8">
        <v>84400000</v>
      </c>
      <c r="G25" s="8"/>
      <c r="H25" s="8"/>
      <c r="I25" s="22"/>
      <c r="J25" s="8"/>
      <c r="K25" s="242"/>
      <c r="L25" s="40"/>
      <c r="M25" s="40"/>
      <c r="N25" s="8"/>
      <c r="O25" s="117"/>
      <c r="P25" s="117"/>
      <c r="Q25" s="118"/>
      <c r="R25" s="118"/>
      <c r="S25" s="260" t="s">
        <v>498</v>
      </c>
      <c r="T25" s="97"/>
      <c r="U25" s="121"/>
      <c r="V25" s="98"/>
      <c r="W25" s="123">
        <v>84400000</v>
      </c>
      <c r="X25" s="120"/>
      <c r="Y25" s="121"/>
      <c r="Z25" s="121"/>
      <c r="AA25" s="98"/>
      <c r="AB25" s="123">
        <v>1</v>
      </c>
      <c r="AC25" s="120"/>
      <c r="AD25" s="121"/>
      <c r="AE25" s="121"/>
    </row>
    <row r="26" spans="1:31" s="122" customFormat="1">
      <c r="A26" s="46"/>
      <c r="B26" s="1036" t="s">
        <v>96</v>
      </c>
      <c r="C26" s="1036"/>
      <c r="D26" s="1036"/>
      <c r="E26" s="1037"/>
      <c r="F26" s="124">
        <v>2600000000</v>
      </c>
      <c r="G26" s="124"/>
      <c r="H26" s="124"/>
      <c r="I26" s="125"/>
      <c r="J26" s="124"/>
      <c r="K26" s="516"/>
      <c r="L26" s="126"/>
      <c r="M26" s="126"/>
      <c r="N26" s="124"/>
      <c r="O26" s="127"/>
      <c r="P26" s="127"/>
      <c r="Q26" s="128"/>
      <c r="R26" s="128"/>
      <c r="S26" s="260" t="s">
        <v>498</v>
      </c>
      <c r="T26" s="97"/>
      <c r="U26" s="129">
        <v>2600000000</v>
      </c>
      <c r="V26" s="98"/>
      <c r="W26" s="99"/>
      <c r="X26" s="120"/>
      <c r="Y26" s="121"/>
      <c r="Z26" s="129">
        <v>1</v>
      </c>
      <c r="AA26" s="98"/>
      <c r="AB26" s="99"/>
      <c r="AC26" s="120"/>
      <c r="AD26" s="121"/>
      <c r="AE26" s="121"/>
    </row>
    <row r="27" spans="1:31" s="122" customFormat="1">
      <c r="A27" s="46"/>
      <c r="B27" s="1044"/>
      <c r="C27" s="1044"/>
      <c r="D27" s="1044"/>
      <c r="E27" s="1045"/>
      <c r="F27" s="124"/>
      <c r="G27" s="124"/>
      <c r="H27" s="124"/>
      <c r="I27" s="125"/>
      <c r="J27" s="124"/>
      <c r="K27" s="516"/>
      <c r="L27" s="126"/>
      <c r="M27" s="126"/>
      <c r="N27" s="124"/>
      <c r="O27" s="127"/>
      <c r="P27" s="127"/>
      <c r="Q27" s="128"/>
      <c r="R27" s="128"/>
      <c r="S27" s="241"/>
      <c r="T27" s="97"/>
      <c r="U27" s="129"/>
      <c r="V27" s="98"/>
      <c r="W27" s="99"/>
      <c r="X27" s="120"/>
      <c r="Y27" s="121"/>
      <c r="Z27" s="129"/>
      <c r="AA27" s="98"/>
      <c r="AB27" s="99"/>
      <c r="AC27" s="120"/>
      <c r="AD27" s="121"/>
      <c r="AE27" s="121"/>
    </row>
    <row r="28" spans="1:31" s="122" customFormat="1" ht="49.5" customHeight="1">
      <c r="A28" s="1051" t="s">
        <v>330</v>
      </c>
      <c r="B28" s="1047"/>
      <c r="C28" s="1047"/>
      <c r="D28" s="1047"/>
      <c r="E28" s="1048"/>
      <c r="F28" s="124"/>
      <c r="G28" s="124"/>
      <c r="H28" s="124"/>
      <c r="I28" s="125"/>
      <c r="J28" s="124"/>
      <c r="K28" s="516"/>
      <c r="L28" s="126"/>
      <c r="M28" s="126"/>
      <c r="N28" s="124"/>
      <c r="O28" s="127"/>
      <c r="P28" s="127"/>
      <c r="Q28" s="128"/>
      <c r="R28" s="128"/>
      <c r="S28" s="241"/>
      <c r="T28" s="97"/>
      <c r="U28" s="129"/>
      <c r="V28" s="98"/>
      <c r="W28" s="99"/>
      <c r="X28" s="120"/>
      <c r="Y28" s="121"/>
      <c r="Z28" s="129"/>
      <c r="AA28" s="98"/>
      <c r="AB28" s="99"/>
      <c r="AC28" s="120"/>
      <c r="AD28" s="121"/>
      <c r="AE28" s="121"/>
    </row>
    <row r="29" spans="1:31" s="122" customFormat="1">
      <c r="A29" s="46"/>
      <c r="B29" s="47" t="s">
        <v>333</v>
      </c>
      <c r="C29" s="47"/>
      <c r="D29" s="47"/>
      <c r="E29" s="48"/>
      <c r="F29" s="124"/>
      <c r="G29" s="124"/>
      <c r="H29" s="124"/>
      <c r="I29" s="125"/>
      <c r="J29" s="124"/>
      <c r="K29" s="516"/>
      <c r="L29" s="126"/>
      <c r="M29" s="126"/>
      <c r="N29" s="124"/>
      <c r="O29" s="127"/>
      <c r="P29" s="127"/>
      <c r="Q29" s="128"/>
      <c r="R29" s="128"/>
      <c r="S29" s="241"/>
      <c r="T29" s="97"/>
      <c r="U29" s="129"/>
      <c r="V29" s="98"/>
      <c r="W29" s="99"/>
      <c r="X29" s="120"/>
      <c r="Y29" s="121"/>
      <c r="Z29" s="129"/>
      <c r="AA29" s="98"/>
      <c r="AB29" s="99"/>
      <c r="AC29" s="120"/>
      <c r="AD29" s="121"/>
      <c r="AE29" s="121"/>
    </row>
    <row r="30" spans="1:31" s="122" customFormat="1">
      <c r="A30" s="46"/>
      <c r="B30" s="47"/>
      <c r="C30" s="47" t="s">
        <v>96</v>
      </c>
      <c r="D30" s="47"/>
      <c r="E30" s="48"/>
      <c r="F30" s="124">
        <v>650000000</v>
      </c>
      <c r="G30" s="124"/>
      <c r="H30" s="124"/>
      <c r="I30" s="125"/>
      <c r="J30" s="124"/>
      <c r="K30" s="516"/>
      <c r="L30" s="126"/>
      <c r="M30" s="126"/>
      <c r="N30" s="124"/>
      <c r="O30" s="127"/>
      <c r="P30" s="127"/>
      <c r="Q30" s="128"/>
      <c r="R30" s="128"/>
      <c r="S30" s="260" t="s">
        <v>498</v>
      </c>
      <c r="T30" s="97"/>
      <c r="U30" s="129">
        <v>650000000</v>
      </c>
      <c r="V30" s="98"/>
      <c r="W30" s="99"/>
      <c r="X30" s="120"/>
      <c r="Y30" s="121"/>
      <c r="Z30" s="129">
        <v>1</v>
      </c>
      <c r="AA30" s="98"/>
      <c r="AB30" s="99"/>
      <c r="AC30" s="120"/>
      <c r="AD30" s="121"/>
      <c r="AE30" s="121"/>
    </row>
    <row r="31" spans="1:31" s="122" customFormat="1">
      <c r="A31" s="46"/>
      <c r="B31" s="47"/>
      <c r="C31" s="47"/>
      <c r="D31" s="47"/>
      <c r="E31" s="48"/>
      <c r="F31" s="124"/>
      <c r="G31" s="124"/>
      <c r="H31" s="124"/>
      <c r="I31" s="125"/>
      <c r="J31" s="124"/>
      <c r="K31" s="516"/>
      <c r="L31" s="126"/>
      <c r="M31" s="126"/>
      <c r="N31" s="124"/>
      <c r="O31" s="127"/>
      <c r="P31" s="127"/>
      <c r="Q31" s="128"/>
      <c r="R31" s="128"/>
      <c r="S31" s="241"/>
      <c r="T31" s="97"/>
      <c r="U31" s="129"/>
      <c r="V31" s="98"/>
      <c r="W31" s="99"/>
      <c r="X31" s="120"/>
      <c r="Y31" s="121"/>
      <c r="Z31" s="129"/>
      <c r="AA31" s="98"/>
      <c r="AB31" s="99"/>
      <c r="AC31" s="120"/>
      <c r="AD31" s="121"/>
      <c r="AE31" s="121"/>
    </row>
    <row r="32" spans="1:31" s="93" customFormat="1">
      <c r="A32" s="32" t="s">
        <v>1</v>
      </c>
      <c r="B32" s="44"/>
      <c r="C32" s="44"/>
      <c r="D32" s="44"/>
      <c r="E32" s="45"/>
      <c r="F32" s="108"/>
      <c r="G32" s="109"/>
      <c r="H32" s="109"/>
      <c r="I32" s="110"/>
      <c r="J32" s="109"/>
      <c r="K32" s="515"/>
      <c r="L32" s="111"/>
      <c r="M32" s="111"/>
      <c r="N32" s="109"/>
      <c r="O32" s="112"/>
      <c r="P32" s="112"/>
      <c r="Q32" s="113"/>
      <c r="R32" s="113"/>
      <c r="S32" s="239"/>
      <c r="T32" s="97"/>
      <c r="U32" s="114"/>
      <c r="V32" s="98"/>
      <c r="W32" s="99"/>
      <c r="X32" s="115"/>
      <c r="Y32" s="116"/>
      <c r="Z32" s="114"/>
      <c r="AA32" s="98"/>
      <c r="AB32" s="99"/>
      <c r="AC32" s="115"/>
      <c r="AD32" s="116"/>
      <c r="AE32" s="116"/>
    </row>
    <row r="33" spans="1:41" s="122" customFormat="1" ht="19.5" customHeight="1">
      <c r="A33" s="42" t="s">
        <v>2</v>
      </c>
      <c r="B33" s="20"/>
      <c r="C33" s="20"/>
      <c r="D33" s="20"/>
      <c r="E33" s="21"/>
      <c r="F33" s="8"/>
      <c r="G33" s="8"/>
      <c r="H33" s="8"/>
      <c r="I33" s="22"/>
      <c r="J33" s="8"/>
      <c r="K33" s="242"/>
      <c r="L33" s="40"/>
      <c r="M33" s="40"/>
      <c r="N33" s="8"/>
      <c r="O33" s="117"/>
      <c r="P33" s="117"/>
      <c r="Q33" s="118"/>
      <c r="R33" s="118"/>
      <c r="S33" s="242"/>
      <c r="T33" s="97"/>
      <c r="U33" s="119"/>
      <c r="V33" s="98"/>
      <c r="W33" s="99"/>
      <c r="X33" s="120"/>
      <c r="Y33" s="121"/>
      <c r="Z33" s="119"/>
      <c r="AA33" s="98"/>
      <c r="AB33" s="99"/>
      <c r="AC33" s="120"/>
      <c r="AD33" s="121"/>
      <c r="AE33" s="121"/>
    </row>
    <row r="34" spans="1:41" s="122" customFormat="1">
      <c r="A34" s="42"/>
      <c r="B34" s="20" t="s">
        <v>334</v>
      </c>
      <c r="C34" s="20"/>
      <c r="D34" s="20"/>
      <c r="E34" s="21"/>
      <c r="F34" s="10"/>
      <c r="G34" s="10"/>
      <c r="H34" s="10"/>
      <c r="I34" s="22"/>
      <c r="J34" s="10"/>
      <c r="K34" s="255"/>
      <c r="L34" s="38"/>
      <c r="M34" s="38"/>
      <c r="N34" s="10"/>
      <c r="O34" s="77"/>
      <c r="P34" s="77"/>
      <c r="Q34" s="78"/>
      <c r="R34" s="78"/>
      <c r="S34" s="238"/>
      <c r="T34" s="97"/>
      <c r="U34" s="107"/>
      <c r="V34" s="98"/>
      <c r="W34" s="99"/>
      <c r="X34" s="120"/>
      <c r="Y34" s="121"/>
      <c r="Z34" s="107"/>
      <c r="AA34" s="98"/>
      <c r="AB34" s="99"/>
      <c r="AC34" s="120"/>
      <c r="AD34" s="121"/>
      <c r="AE34" s="121"/>
    </row>
    <row r="35" spans="1:41" s="122" customFormat="1">
      <c r="A35" s="42"/>
      <c r="B35" s="20"/>
      <c r="C35" s="20" t="s">
        <v>335</v>
      </c>
      <c r="D35" s="20"/>
      <c r="E35" s="21"/>
      <c r="F35" s="10">
        <v>1350000000</v>
      </c>
      <c r="G35" s="10"/>
      <c r="H35" s="10"/>
      <c r="I35" s="22"/>
      <c r="J35" s="10"/>
      <c r="K35" s="255"/>
      <c r="L35" s="38"/>
      <c r="M35" s="38"/>
      <c r="N35" s="10"/>
      <c r="O35" s="77"/>
      <c r="P35" s="77"/>
      <c r="Q35" s="78"/>
      <c r="R35" s="78"/>
      <c r="S35" s="262" t="s">
        <v>498</v>
      </c>
      <c r="T35" s="97"/>
      <c r="U35" s="107">
        <v>1350000000</v>
      </c>
      <c r="V35" s="98"/>
      <c r="W35" s="99"/>
      <c r="X35" s="120"/>
      <c r="Y35" s="121"/>
      <c r="Z35" s="107">
        <v>1</v>
      </c>
      <c r="AA35" s="98"/>
      <c r="AB35" s="99"/>
      <c r="AC35" s="120"/>
      <c r="AD35" s="121"/>
      <c r="AE35" s="121"/>
    </row>
    <row r="36" spans="1:41" s="122" customFormat="1">
      <c r="A36" s="42"/>
      <c r="B36" s="1160"/>
      <c r="C36" s="1160"/>
      <c r="D36" s="1160"/>
      <c r="E36" s="1161"/>
      <c r="F36" s="8"/>
      <c r="G36" s="8"/>
      <c r="H36" s="8"/>
      <c r="I36" s="22"/>
      <c r="J36" s="8"/>
      <c r="K36" s="242"/>
      <c r="L36" s="40"/>
      <c r="M36" s="40"/>
      <c r="N36" s="8"/>
      <c r="O36" s="117"/>
      <c r="P36" s="117"/>
      <c r="Q36" s="118"/>
      <c r="R36" s="118"/>
      <c r="S36" s="240"/>
      <c r="T36" s="97"/>
      <c r="U36" s="119"/>
      <c r="V36" s="98"/>
      <c r="W36" s="99"/>
      <c r="X36" s="120"/>
      <c r="Y36" s="121"/>
      <c r="Z36" s="119"/>
      <c r="AA36" s="98"/>
      <c r="AB36" s="99"/>
      <c r="AC36" s="120"/>
      <c r="AD36" s="121"/>
      <c r="AE36" s="121"/>
    </row>
    <row r="37" spans="1:41" s="182" customFormat="1">
      <c r="A37" s="4" t="s">
        <v>11</v>
      </c>
      <c r="B37" s="52"/>
      <c r="C37" s="52"/>
      <c r="D37" s="52"/>
      <c r="E37" s="53"/>
      <c r="F37" s="173"/>
      <c r="G37" s="174"/>
      <c r="H37" s="174"/>
      <c r="I37" s="175"/>
      <c r="J37" s="174"/>
      <c r="K37" s="534"/>
      <c r="L37" s="176"/>
      <c r="M37" s="176"/>
      <c r="N37" s="174"/>
      <c r="O37" s="177"/>
      <c r="P37" s="177"/>
      <c r="Q37" s="178"/>
      <c r="R37" s="178"/>
      <c r="S37" s="252"/>
      <c r="T37" s="155"/>
      <c r="U37" s="179"/>
      <c r="V37" s="157"/>
      <c r="W37" s="158"/>
      <c r="X37" s="180"/>
      <c r="Y37" s="181"/>
      <c r="Z37" s="179"/>
      <c r="AA37" s="157"/>
      <c r="AB37" s="158"/>
      <c r="AC37" s="180"/>
      <c r="AD37" s="181"/>
      <c r="AE37" s="181"/>
    </row>
    <row r="38" spans="1:41">
      <c r="A38" s="42" t="s">
        <v>347</v>
      </c>
      <c r="B38" s="20"/>
      <c r="C38" s="20"/>
      <c r="D38" s="20"/>
      <c r="E38" s="21"/>
      <c r="F38" s="194"/>
      <c r="G38" s="10"/>
      <c r="H38" s="10"/>
      <c r="I38" s="22"/>
      <c r="J38" s="10"/>
      <c r="K38" s="255"/>
      <c r="L38" s="38"/>
      <c r="M38" s="38"/>
      <c r="N38" s="10"/>
      <c r="O38" s="77"/>
      <c r="P38" s="77"/>
      <c r="Q38" s="78"/>
      <c r="R38" s="78"/>
      <c r="S38" s="238"/>
      <c r="T38" s="155"/>
      <c r="U38" s="107"/>
      <c r="V38" s="157"/>
      <c r="W38" s="158"/>
      <c r="X38" s="159"/>
      <c r="Y38" s="11"/>
      <c r="Z38" s="107"/>
      <c r="AA38" s="157"/>
      <c r="AB38" s="158"/>
      <c r="AC38" s="159"/>
      <c r="AD38" s="11"/>
      <c r="AE38" s="11"/>
    </row>
    <row r="39" spans="1:41" s="560" customFormat="1">
      <c r="A39" s="42"/>
      <c r="B39" s="20" t="s">
        <v>186</v>
      </c>
      <c r="C39" s="20"/>
      <c r="D39" s="20"/>
      <c r="E39" s="21"/>
      <c r="F39" s="8">
        <v>310000000</v>
      </c>
      <c r="G39" s="8"/>
      <c r="H39" s="8"/>
      <c r="I39" s="22"/>
      <c r="J39" s="8"/>
      <c r="K39" s="242"/>
      <c r="L39" s="40"/>
      <c r="M39" s="40"/>
      <c r="N39" s="8"/>
      <c r="O39" s="117"/>
      <c r="P39" s="117"/>
      <c r="Q39" s="118"/>
      <c r="R39" s="118"/>
      <c r="S39" s="262" t="s">
        <v>586</v>
      </c>
      <c r="T39" s="155"/>
      <c r="U39" s="119">
        <v>310000000</v>
      </c>
      <c r="V39" s="157"/>
      <c r="W39" s="158"/>
      <c r="X39" s="159"/>
      <c r="Y39" s="11"/>
      <c r="Z39" s="119">
        <v>1</v>
      </c>
      <c r="AA39" s="157"/>
      <c r="AB39" s="158"/>
      <c r="AC39" s="159"/>
      <c r="AD39" s="11"/>
      <c r="AE39" s="1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s="560" customFormat="1">
      <c r="A40" s="42"/>
      <c r="B40" s="20"/>
      <c r="C40" s="20"/>
      <c r="D40" s="20"/>
      <c r="E40" s="21"/>
      <c r="F40" s="196"/>
      <c r="G40" s="8"/>
      <c r="H40" s="8"/>
      <c r="I40" s="22"/>
      <c r="J40" s="8"/>
      <c r="K40" s="242"/>
      <c r="L40" s="40"/>
      <c r="M40" s="40"/>
      <c r="N40" s="8"/>
      <c r="O40" s="117"/>
      <c r="P40" s="117"/>
      <c r="Q40" s="118"/>
      <c r="R40" s="118"/>
      <c r="S40" s="240"/>
      <c r="T40" s="155"/>
      <c r="U40" s="119"/>
      <c r="V40" s="157"/>
      <c r="W40" s="158"/>
      <c r="X40" s="159"/>
      <c r="Y40" s="11"/>
      <c r="Z40" s="119"/>
      <c r="AA40" s="157"/>
      <c r="AB40" s="158"/>
      <c r="AC40" s="159"/>
      <c r="AD40" s="11"/>
      <c r="AE40" s="1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>
      <c r="A41" s="42" t="s">
        <v>191</v>
      </c>
      <c r="B41" s="20"/>
      <c r="C41" s="20"/>
      <c r="D41" s="20"/>
      <c r="E41" s="21"/>
      <c r="F41" s="195"/>
      <c r="G41" s="10"/>
      <c r="H41" s="10"/>
      <c r="I41" s="22"/>
      <c r="J41" s="10"/>
      <c r="K41" s="255"/>
      <c r="L41" s="38"/>
      <c r="M41" s="38"/>
      <c r="N41" s="10"/>
      <c r="O41" s="77"/>
      <c r="P41" s="77"/>
      <c r="Q41" s="78"/>
      <c r="R41" s="78"/>
      <c r="S41" s="238"/>
      <c r="T41" s="155"/>
      <c r="U41" s="107"/>
      <c r="V41" s="157"/>
      <c r="W41" s="158"/>
      <c r="X41" s="159"/>
      <c r="Y41" s="11"/>
      <c r="Z41" s="107"/>
      <c r="AA41" s="157"/>
      <c r="AB41" s="158"/>
      <c r="AC41" s="159"/>
      <c r="AD41" s="11"/>
      <c r="AE41" s="11"/>
    </row>
    <row r="42" spans="1:41">
      <c r="A42" s="42"/>
      <c r="B42" s="20" t="s">
        <v>192</v>
      </c>
      <c r="C42" s="20"/>
      <c r="D42" s="20"/>
      <c r="E42" s="21"/>
      <c r="F42" s="10">
        <v>4204140000</v>
      </c>
      <c r="G42" s="10"/>
      <c r="H42" s="10"/>
      <c r="I42" s="22"/>
      <c r="J42" s="10"/>
      <c r="K42" s="255"/>
      <c r="L42" s="38"/>
      <c r="M42" s="38"/>
      <c r="N42" s="10"/>
      <c r="O42" s="77"/>
      <c r="P42" s="77"/>
      <c r="Q42" s="78"/>
      <c r="R42" s="78"/>
      <c r="S42" s="238"/>
      <c r="T42" s="155"/>
      <c r="U42" s="107">
        <v>4204140000</v>
      </c>
      <c r="V42" s="157"/>
      <c r="W42" s="158"/>
      <c r="X42" s="159"/>
      <c r="Y42" s="11"/>
      <c r="Z42" s="107">
        <v>1</v>
      </c>
      <c r="AA42" s="157"/>
      <c r="AB42" s="158"/>
      <c r="AC42" s="159"/>
      <c r="AD42" s="11"/>
      <c r="AE42" s="11"/>
    </row>
    <row r="43" spans="1:41">
      <c r="A43" s="33"/>
      <c r="B43" s="34"/>
      <c r="C43" s="34"/>
      <c r="D43" s="34"/>
      <c r="E43" s="54"/>
      <c r="F43" s="198"/>
      <c r="G43" s="150"/>
      <c r="H43" s="150"/>
      <c r="I43" s="151"/>
      <c r="J43" s="150"/>
      <c r="K43" s="529"/>
      <c r="L43" s="152"/>
      <c r="M43" s="152"/>
      <c r="N43" s="150"/>
      <c r="O43" s="153"/>
      <c r="P43" s="153"/>
      <c r="Q43" s="154"/>
      <c r="R43" s="154"/>
      <c r="S43" s="248"/>
      <c r="T43" s="155"/>
      <c r="U43" s="156"/>
      <c r="V43" s="157"/>
      <c r="W43" s="158"/>
      <c r="X43" s="159"/>
      <c r="Y43" s="11"/>
      <c r="Z43" s="156"/>
      <c r="AA43" s="157"/>
      <c r="AB43" s="158"/>
      <c r="AC43" s="159"/>
      <c r="AD43" s="11"/>
      <c r="AE43" s="11"/>
    </row>
    <row r="44" spans="1:41" s="182" customFormat="1">
      <c r="A44" s="4" t="s">
        <v>14</v>
      </c>
      <c r="B44" s="52"/>
      <c r="C44" s="52"/>
      <c r="D44" s="52"/>
      <c r="E44" s="53"/>
      <c r="F44" s="173"/>
      <c r="G44" s="174"/>
      <c r="H44" s="174"/>
      <c r="I44" s="175"/>
      <c r="J44" s="174"/>
      <c r="K44" s="534"/>
      <c r="L44" s="176"/>
      <c r="M44" s="176"/>
      <c r="N44" s="174"/>
      <c r="O44" s="177"/>
      <c r="P44" s="177"/>
      <c r="Q44" s="178"/>
      <c r="R44" s="178"/>
      <c r="S44" s="252"/>
      <c r="T44" s="155"/>
      <c r="U44" s="179"/>
      <c r="V44" s="157"/>
      <c r="W44" s="158"/>
      <c r="X44" s="180"/>
      <c r="Y44" s="181"/>
      <c r="Z44" s="179"/>
      <c r="AA44" s="157"/>
      <c r="AB44" s="158"/>
      <c r="AC44" s="180"/>
      <c r="AD44" s="181"/>
      <c r="AE44" s="181"/>
    </row>
    <row r="45" spans="1:41" s="560" customFormat="1">
      <c r="A45" s="17" t="s">
        <v>16</v>
      </c>
      <c r="B45" s="18"/>
      <c r="C45" s="18"/>
      <c r="D45" s="18"/>
      <c r="E45" s="51"/>
      <c r="F45" s="199"/>
      <c r="G45" s="160"/>
      <c r="H45" s="160"/>
      <c r="I45" s="161"/>
      <c r="J45" s="160"/>
      <c r="K45" s="530"/>
      <c r="L45" s="162"/>
      <c r="M45" s="162"/>
      <c r="N45" s="160"/>
      <c r="O45" s="163"/>
      <c r="P45" s="163"/>
      <c r="Q45" s="164"/>
      <c r="R45" s="164"/>
      <c r="S45" s="249"/>
      <c r="T45" s="155"/>
      <c r="U45" s="165"/>
      <c r="V45" s="157"/>
      <c r="W45" s="158"/>
      <c r="X45" s="159"/>
      <c r="Y45" s="11"/>
      <c r="Z45" s="165"/>
      <c r="AA45" s="157"/>
      <c r="AB45" s="158"/>
      <c r="AC45" s="159"/>
      <c r="AD45" s="11"/>
      <c r="AE45" s="1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s="560" customFormat="1">
      <c r="A46" s="17"/>
      <c r="B46" s="18" t="s">
        <v>196</v>
      </c>
      <c r="C46" s="18"/>
      <c r="D46" s="18"/>
      <c r="E46" s="51"/>
      <c r="F46" s="160">
        <v>264000000</v>
      </c>
      <c r="G46" s="160"/>
      <c r="H46" s="160"/>
      <c r="I46" s="161"/>
      <c r="J46" s="160"/>
      <c r="K46" s="530"/>
      <c r="L46" s="162"/>
      <c r="M46" s="162"/>
      <c r="N46" s="160"/>
      <c r="O46" s="163"/>
      <c r="P46" s="163"/>
      <c r="Q46" s="164"/>
      <c r="R46" s="164"/>
      <c r="S46" s="261" t="s">
        <v>586</v>
      </c>
      <c r="T46" s="155"/>
      <c r="U46" s="165">
        <v>264000000</v>
      </c>
      <c r="V46" s="157"/>
      <c r="W46" s="158"/>
      <c r="X46" s="159"/>
      <c r="Y46" s="11"/>
      <c r="Z46" s="165">
        <v>1</v>
      </c>
      <c r="AA46" s="157"/>
      <c r="AB46" s="158"/>
      <c r="AC46" s="159"/>
      <c r="AD46" s="11"/>
      <c r="AE46" s="1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>
      <c r="A47" s="33"/>
      <c r="B47" s="34"/>
      <c r="C47" s="34"/>
      <c r="D47" s="34"/>
      <c r="E47" s="54"/>
      <c r="F47" s="198"/>
      <c r="G47" s="150"/>
      <c r="H47" s="150"/>
      <c r="I47" s="151"/>
      <c r="J47" s="150"/>
      <c r="K47" s="529"/>
      <c r="L47" s="152"/>
      <c r="M47" s="152"/>
      <c r="N47" s="150"/>
      <c r="O47" s="153"/>
      <c r="P47" s="153"/>
      <c r="Q47" s="154"/>
      <c r="R47" s="154"/>
      <c r="S47" s="248"/>
      <c r="T47" s="155"/>
      <c r="U47" s="156"/>
      <c r="V47" s="157"/>
      <c r="W47" s="158"/>
      <c r="X47" s="159"/>
      <c r="Y47" s="11"/>
      <c r="Z47" s="156"/>
      <c r="AA47" s="157"/>
      <c r="AB47" s="158"/>
      <c r="AC47" s="159"/>
      <c r="AD47" s="11"/>
      <c r="AE47" s="11"/>
    </row>
    <row r="48" spans="1:41" s="182" customFormat="1">
      <c r="A48" s="4" t="s">
        <v>17</v>
      </c>
      <c r="B48" s="52"/>
      <c r="C48" s="52"/>
      <c r="D48" s="52"/>
      <c r="E48" s="53"/>
      <c r="F48" s="173"/>
      <c r="G48" s="174"/>
      <c r="H48" s="174"/>
      <c r="I48" s="175"/>
      <c r="J48" s="174"/>
      <c r="K48" s="534"/>
      <c r="L48" s="176"/>
      <c r="M48" s="176"/>
      <c r="N48" s="174"/>
      <c r="O48" s="177"/>
      <c r="P48" s="177"/>
      <c r="Q48" s="178"/>
      <c r="R48" s="178"/>
      <c r="S48" s="252"/>
      <c r="T48" s="155"/>
      <c r="U48" s="179"/>
      <c r="V48" s="157"/>
      <c r="W48" s="158"/>
      <c r="X48" s="180"/>
      <c r="Y48" s="181"/>
      <c r="Z48" s="179"/>
      <c r="AA48" s="157"/>
      <c r="AB48" s="158"/>
      <c r="AC48" s="180"/>
      <c r="AD48" s="181"/>
      <c r="AE48" s="181"/>
    </row>
    <row r="49" spans="1:41" s="560" customFormat="1">
      <c r="A49" s="17" t="s">
        <v>203</v>
      </c>
      <c r="B49" s="18"/>
      <c r="C49" s="18"/>
      <c r="D49" s="18"/>
      <c r="E49" s="51"/>
      <c r="F49" s="199"/>
      <c r="G49" s="160"/>
      <c r="H49" s="160"/>
      <c r="I49" s="161"/>
      <c r="J49" s="160"/>
      <c r="K49" s="530"/>
      <c r="L49" s="162"/>
      <c r="M49" s="162"/>
      <c r="N49" s="160"/>
      <c r="O49" s="163"/>
      <c r="P49" s="163"/>
      <c r="Q49" s="164"/>
      <c r="R49" s="164"/>
      <c r="S49" s="249"/>
      <c r="T49" s="200"/>
      <c r="U49" s="165"/>
      <c r="V49" s="157"/>
      <c r="W49" s="158"/>
      <c r="X49" s="159"/>
      <c r="Y49" s="11"/>
      <c r="Z49" s="165"/>
      <c r="AA49" s="157"/>
      <c r="AB49" s="158"/>
      <c r="AC49" s="159"/>
      <c r="AD49" s="11"/>
      <c r="AE49" s="1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s="560" customFormat="1">
      <c r="A50" s="17"/>
      <c r="B50" s="18" t="s">
        <v>36</v>
      </c>
      <c r="C50" s="18"/>
      <c r="D50" s="18"/>
      <c r="E50" s="51"/>
      <c r="F50" s="199"/>
      <c r="G50" s="160"/>
      <c r="H50" s="160"/>
      <c r="I50" s="161"/>
      <c r="J50" s="160"/>
      <c r="K50" s="530"/>
      <c r="L50" s="162"/>
      <c r="M50" s="162"/>
      <c r="N50" s="160"/>
      <c r="O50" s="163"/>
      <c r="P50" s="163"/>
      <c r="Q50" s="164"/>
      <c r="R50" s="164"/>
      <c r="S50" s="249"/>
      <c r="T50" s="200"/>
      <c r="U50" s="165"/>
      <c r="V50" s="157"/>
      <c r="W50" s="158"/>
      <c r="X50" s="159"/>
      <c r="Y50" s="11"/>
      <c r="Z50" s="165"/>
      <c r="AA50" s="157"/>
      <c r="AB50" s="158"/>
      <c r="AC50" s="159"/>
      <c r="AD50" s="11"/>
      <c r="AE50" s="1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s="560" customFormat="1">
      <c r="A51" s="17"/>
      <c r="B51" s="18" t="s">
        <v>204</v>
      </c>
      <c r="C51" s="18"/>
      <c r="D51" s="18"/>
      <c r="E51" s="51"/>
      <c r="F51" s="160">
        <v>630000000</v>
      </c>
      <c r="G51" s="160"/>
      <c r="H51" s="160"/>
      <c r="I51" s="161"/>
      <c r="J51" s="160"/>
      <c r="K51" s="530"/>
      <c r="L51" s="162"/>
      <c r="M51" s="162"/>
      <c r="N51" s="160"/>
      <c r="O51" s="163"/>
      <c r="P51" s="163"/>
      <c r="Q51" s="164"/>
      <c r="R51" s="164"/>
      <c r="S51" s="261" t="s">
        <v>586</v>
      </c>
      <c r="T51" s="200"/>
      <c r="U51" s="165">
        <v>630000000</v>
      </c>
      <c r="V51" s="157"/>
      <c r="W51" s="158"/>
      <c r="X51" s="159"/>
      <c r="Y51" s="11"/>
      <c r="Z51" s="165">
        <v>1</v>
      </c>
      <c r="AA51" s="157"/>
      <c r="AB51" s="158"/>
      <c r="AC51" s="159"/>
      <c r="AD51" s="11"/>
      <c r="AE51" s="1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s="560" customFormat="1">
      <c r="A52" s="17"/>
      <c r="B52" s="18"/>
      <c r="C52" s="18"/>
      <c r="D52" s="18"/>
      <c r="E52" s="51"/>
      <c r="F52" s="199"/>
      <c r="G52" s="160"/>
      <c r="H52" s="160"/>
      <c r="I52" s="161"/>
      <c r="J52" s="160"/>
      <c r="K52" s="530"/>
      <c r="L52" s="162"/>
      <c r="M52" s="162"/>
      <c r="N52" s="160"/>
      <c r="O52" s="163"/>
      <c r="P52" s="163"/>
      <c r="Q52" s="164"/>
      <c r="R52" s="164"/>
      <c r="S52" s="249"/>
      <c r="T52" s="200"/>
      <c r="U52" s="165"/>
      <c r="V52" s="157"/>
      <c r="W52" s="158"/>
      <c r="X52" s="159"/>
      <c r="Y52" s="11"/>
      <c r="Z52" s="165"/>
      <c r="AA52" s="157"/>
      <c r="AB52" s="158"/>
      <c r="AC52" s="159"/>
      <c r="AD52" s="11"/>
      <c r="AE52" s="1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s="560" customFormat="1">
      <c r="A53" s="17" t="s">
        <v>381</v>
      </c>
      <c r="B53" s="18"/>
      <c r="C53" s="18"/>
      <c r="D53" s="18"/>
      <c r="E53" s="51"/>
      <c r="F53" s="199"/>
      <c r="G53" s="160"/>
      <c r="H53" s="160"/>
      <c r="I53" s="161"/>
      <c r="J53" s="160"/>
      <c r="K53" s="530"/>
      <c r="L53" s="162"/>
      <c r="M53" s="162"/>
      <c r="N53" s="160"/>
      <c r="O53" s="163"/>
      <c r="P53" s="163"/>
      <c r="Q53" s="164"/>
      <c r="R53" s="164"/>
      <c r="S53" s="249"/>
      <c r="T53" s="200"/>
      <c r="U53" s="165"/>
      <c r="V53" s="157"/>
      <c r="W53" s="158"/>
      <c r="X53" s="159"/>
      <c r="Y53" s="11"/>
      <c r="Z53" s="165"/>
      <c r="AA53" s="157"/>
      <c r="AB53" s="158"/>
      <c r="AC53" s="159"/>
      <c r="AD53" s="11"/>
      <c r="AE53" s="1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s="560" customFormat="1">
      <c r="A54" s="17"/>
      <c r="B54" s="18" t="s">
        <v>657</v>
      </c>
      <c r="C54" s="18"/>
      <c r="D54" s="18"/>
      <c r="E54" s="51"/>
      <c r="F54" s="199"/>
      <c r="G54" s="160"/>
      <c r="H54" s="160"/>
      <c r="I54" s="161"/>
      <c r="J54" s="160"/>
      <c r="K54" s="530"/>
      <c r="L54" s="162"/>
      <c r="M54" s="162"/>
      <c r="N54" s="160"/>
      <c r="O54" s="163"/>
      <c r="P54" s="163"/>
      <c r="Q54" s="164"/>
      <c r="R54" s="164"/>
      <c r="S54" s="249"/>
      <c r="T54" s="200"/>
      <c r="U54" s="165"/>
      <c r="V54" s="157"/>
      <c r="W54" s="158"/>
      <c r="X54" s="159"/>
      <c r="Y54" s="11"/>
      <c r="Z54" s="165"/>
      <c r="AA54" s="157"/>
      <c r="AB54" s="158"/>
      <c r="AC54" s="159"/>
      <c r="AD54" s="11"/>
      <c r="AE54" s="1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s="560" customFormat="1">
      <c r="A55" s="17"/>
      <c r="B55" s="18" t="s">
        <v>382</v>
      </c>
      <c r="C55" s="18"/>
      <c r="D55" s="18"/>
      <c r="E55" s="51"/>
      <c r="F55" s="160">
        <v>446503470</v>
      </c>
      <c r="G55" s="160"/>
      <c r="H55" s="160"/>
      <c r="I55" s="161"/>
      <c r="J55" s="160"/>
      <c r="K55" s="530"/>
      <c r="L55" s="162"/>
      <c r="M55" s="162"/>
      <c r="N55" s="160"/>
      <c r="O55" s="163"/>
      <c r="P55" s="163"/>
      <c r="Q55" s="164"/>
      <c r="R55" s="164"/>
      <c r="S55" s="261" t="s">
        <v>586</v>
      </c>
      <c r="T55" s="200"/>
      <c r="U55" s="165">
        <v>446503470</v>
      </c>
      <c r="V55" s="157"/>
      <c r="W55" s="158"/>
      <c r="X55" s="159"/>
      <c r="Y55" s="11"/>
      <c r="Z55" s="165">
        <v>1</v>
      </c>
      <c r="AA55" s="157"/>
      <c r="AB55" s="158"/>
      <c r="AC55" s="159"/>
      <c r="AD55" s="11"/>
      <c r="AE55" s="1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s="560" customFormat="1">
      <c r="A56" s="17"/>
      <c r="B56" s="18"/>
      <c r="C56" s="18"/>
      <c r="D56" s="18"/>
      <c r="E56" s="51"/>
      <c r="F56" s="199"/>
      <c r="G56" s="160"/>
      <c r="H56" s="160"/>
      <c r="I56" s="161"/>
      <c r="J56" s="160"/>
      <c r="K56" s="530"/>
      <c r="L56" s="162"/>
      <c r="M56" s="162"/>
      <c r="N56" s="160"/>
      <c r="O56" s="163"/>
      <c r="P56" s="163"/>
      <c r="Q56" s="164"/>
      <c r="R56" s="164"/>
      <c r="S56" s="249"/>
      <c r="T56" s="200"/>
      <c r="U56" s="165"/>
      <c r="V56" s="157"/>
      <c r="W56" s="158"/>
      <c r="X56" s="159"/>
      <c r="Y56" s="11"/>
      <c r="Z56" s="165"/>
      <c r="AA56" s="157"/>
      <c r="AB56" s="158"/>
      <c r="AC56" s="159"/>
      <c r="AD56" s="11"/>
      <c r="AE56" s="1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s="182" customFormat="1">
      <c r="A57" s="4" t="s">
        <v>54</v>
      </c>
      <c r="B57" s="52"/>
      <c r="C57" s="52"/>
      <c r="D57" s="52"/>
      <c r="E57" s="53"/>
      <c r="F57" s="173"/>
      <c r="G57" s="174"/>
      <c r="H57" s="174"/>
      <c r="I57" s="175"/>
      <c r="J57" s="174"/>
      <c r="K57" s="534"/>
      <c r="L57" s="176"/>
      <c r="M57" s="176"/>
      <c r="N57" s="174"/>
      <c r="O57" s="177"/>
      <c r="P57" s="177"/>
      <c r="Q57" s="178"/>
      <c r="R57" s="178"/>
      <c r="S57" s="252"/>
      <c r="T57" s="155"/>
      <c r="U57" s="179"/>
      <c r="V57" s="157"/>
      <c r="W57" s="158"/>
      <c r="X57" s="180"/>
      <c r="Y57" s="181"/>
      <c r="Z57" s="179"/>
      <c r="AA57" s="157"/>
      <c r="AB57" s="158"/>
      <c r="AC57" s="180"/>
      <c r="AD57" s="181"/>
      <c r="AE57" s="181"/>
    </row>
    <row r="58" spans="1:41">
      <c r="A58" s="33" t="s">
        <v>13</v>
      </c>
      <c r="B58" s="34"/>
      <c r="C58" s="34"/>
      <c r="D58" s="34"/>
      <c r="E58" s="54"/>
      <c r="F58" s="198"/>
      <c r="G58" s="150"/>
      <c r="H58" s="150"/>
      <c r="I58" s="151"/>
      <c r="J58" s="150"/>
      <c r="K58" s="529"/>
      <c r="L58" s="152"/>
      <c r="M58" s="152"/>
      <c r="N58" s="150"/>
      <c r="O58" s="153"/>
      <c r="P58" s="153"/>
      <c r="Q58" s="154"/>
      <c r="R58" s="154"/>
      <c r="S58" s="248"/>
      <c r="T58" s="155"/>
      <c r="U58" s="156"/>
      <c r="V58" s="157"/>
      <c r="W58" s="158"/>
      <c r="X58" s="159"/>
      <c r="Y58" s="11"/>
      <c r="Z58" s="156"/>
      <c r="AA58" s="157"/>
      <c r="AB58" s="158"/>
      <c r="AC58" s="159"/>
      <c r="AD58" s="11"/>
      <c r="AE58" s="11"/>
    </row>
    <row r="59" spans="1:41">
      <c r="A59" s="33"/>
      <c r="B59" s="34" t="s">
        <v>360</v>
      </c>
      <c r="C59" s="34"/>
      <c r="D59" s="34"/>
      <c r="E59" s="54"/>
      <c r="F59" s="150">
        <v>387370000</v>
      </c>
      <c r="G59" s="150"/>
      <c r="H59" s="150"/>
      <c r="I59" s="151"/>
      <c r="J59" s="150"/>
      <c r="K59" s="529"/>
      <c r="L59" s="152"/>
      <c r="M59" s="152"/>
      <c r="N59" s="150"/>
      <c r="O59" s="153"/>
      <c r="P59" s="153"/>
      <c r="Q59" s="154"/>
      <c r="R59" s="154"/>
      <c r="S59" s="251" t="s">
        <v>533</v>
      </c>
      <c r="T59" s="155"/>
      <c r="U59" s="156">
        <v>387370000</v>
      </c>
      <c r="V59" s="157"/>
      <c r="W59" s="158"/>
      <c r="X59" s="159"/>
      <c r="Y59" s="11"/>
      <c r="Z59" s="156">
        <v>1</v>
      </c>
      <c r="AA59" s="157"/>
      <c r="AB59" s="158"/>
      <c r="AC59" s="159"/>
      <c r="AD59" s="11"/>
      <c r="AE59" s="11"/>
    </row>
    <row r="60" spans="1:41">
      <c r="A60" s="33"/>
      <c r="B60" s="34"/>
      <c r="C60" s="34"/>
      <c r="D60" s="34"/>
      <c r="E60" s="54"/>
      <c r="F60" s="198"/>
      <c r="G60" s="150"/>
      <c r="H60" s="150"/>
      <c r="I60" s="151"/>
      <c r="J60" s="150"/>
      <c r="K60" s="529"/>
      <c r="L60" s="152"/>
      <c r="M60" s="152"/>
      <c r="N60" s="150"/>
      <c r="O60" s="153"/>
      <c r="P60" s="153"/>
      <c r="Q60" s="154"/>
      <c r="R60" s="154"/>
      <c r="S60" s="248"/>
      <c r="T60" s="155"/>
      <c r="U60" s="156"/>
      <c r="V60" s="157"/>
      <c r="W60" s="158"/>
      <c r="X60" s="159"/>
      <c r="Y60" s="11"/>
      <c r="Z60" s="156"/>
      <c r="AA60" s="157"/>
      <c r="AB60" s="158"/>
      <c r="AC60" s="159"/>
      <c r="AD60" s="11"/>
      <c r="AE60" s="11"/>
    </row>
    <row r="61" spans="1:41" s="182" customFormat="1">
      <c r="A61" s="4" t="s">
        <v>65</v>
      </c>
      <c r="B61" s="52"/>
      <c r="C61" s="52"/>
      <c r="D61" s="52"/>
      <c r="E61" s="53"/>
      <c r="F61" s="173"/>
      <c r="G61" s="174"/>
      <c r="H61" s="174"/>
      <c r="I61" s="175"/>
      <c r="J61" s="174"/>
      <c r="K61" s="534"/>
      <c r="L61" s="176"/>
      <c r="M61" s="176"/>
      <c r="N61" s="174"/>
      <c r="O61" s="177"/>
      <c r="P61" s="177"/>
      <c r="Q61" s="178"/>
      <c r="R61" s="178"/>
      <c r="S61" s="252"/>
      <c r="T61" s="155"/>
      <c r="U61" s="179"/>
      <c r="V61" s="157"/>
      <c r="W61" s="158"/>
      <c r="X61" s="180"/>
      <c r="Y61" s="181"/>
      <c r="Z61" s="179"/>
      <c r="AA61" s="157"/>
      <c r="AB61" s="158"/>
      <c r="AC61" s="180"/>
      <c r="AD61" s="181"/>
      <c r="AE61" s="181"/>
    </row>
    <row r="62" spans="1:41" s="187" customFormat="1">
      <c r="A62" s="55" t="s">
        <v>229</v>
      </c>
      <c r="B62" s="56"/>
      <c r="C62" s="56"/>
      <c r="D62" s="56"/>
      <c r="E62" s="57"/>
      <c r="F62" s="202"/>
      <c r="G62" s="203"/>
      <c r="H62" s="203"/>
      <c r="I62" s="204"/>
      <c r="J62" s="203"/>
      <c r="K62" s="535"/>
      <c r="L62" s="205"/>
      <c r="M62" s="205"/>
      <c r="N62" s="203"/>
      <c r="O62" s="206"/>
      <c r="P62" s="206"/>
      <c r="Q62" s="207"/>
      <c r="R62" s="207"/>
      <c r="S62" s="254"/>
      <c r="T62" s="155"/>
      <c r="U62" s="208"/>
      <c r="V62" s="157"/>
      <c r="W62" s="158"/>
      <c r="X62" s="185"/>
      <c r="Y62" s="186"/>
      <c r="Z62" s="208"/>
      <c r="AA62" s="157"/>
      <c r="AB62" s="158"/>
      <c r="AC62" s="185"/>
      <c r="AD62" s="186"/>
      <c r="AE62" s="186"/>
    </row>
    <row r="63" spans="1:41" s="122" customFormat="1" ht="33.75" customHeight="1">
      <c r="A63" s="46"/>
      <c r="B63" s="1047" t="s">
        <v>363</v>
      </c>
      <c r="C63" s="1047"/>
      <c r="D63" s="1047"/>
      <c r="E63" s="1048"/>
      <c r="F63" s="124">
        <v>141910000</v>
      </c>
      <c r="G63" s="124"/>
      <c r="H63" s="124"/>
      <c r="I63" s="125"/>
      <c r="J63" s="124"/>
      <c r="K63" s="516"/>
      <c r="L63" s="126"/>
      <c r="M63" s="126"/>
      <c r="N63" s="124"/>
      <c r="O63" s="127"/>
      <c r="P63" s="127"/>
      <c r="Q63" s="128"/>
      <c r="R63" s="128"/>
      <c r="S63" s="260" t="s">
        <v>498</v>
      </c>
      <c r="T63" s="97"/>
      <c r="U63" s="121"/>
      <c r="V63" s="209"/>
      <c r="W63" s="102">
        <v>141910000</v>
      </c>
      <c r="X63" s="120"/>
      <c r="Y63" s="121"/>
      <c r="Z63" s="121"/>
      <c r="AA63" s="209"/>
      <c r="AB63" s="102">
        <v>1</v>
      </c>
      <c r="AC63" s="120"/>
      <c r="AD63" s="121"/>
      <c r="AE63" s="121"/>
    </row>
    <row r="64" spans="1:41" s="122" customFormat="1" ht="32.25" customHeight="1">
      <c r="A64" s="46"/>
      <c r="B64" s="1047" t="s">
        <v>365</v>
      </c>
      <c r="C64" s="1047"/>
      <c r="D64" s="1047"/>
      <c r="E64" s="1048"/>
      <c r="F64" s="124">
        <v>72295500</v>
      </c>
      <c r="G64" s="124"/>
      <c r="H64" s="124"/>
      <c r="I64" s="125"/>
      <c r="J64" s="124"/>
      <c r="K64" s="516"/>
      <c r="L64" s="126"/>
      <c r="M64" s="126"/>
      <c r="N64" s="124"/>
      <c r="O64" s="127"/>
      <c r="P64" s="127"/>
      <c r="Q64" s="128"/>
      <c r="R64" s="128"/>
      <c r="S64" s="260" t="s">
        <v>498</v>
      </c>
      <c r="T64" s="97"/>
      <c r="U64" s="121"/>
      <c r="V64" s="209"/>
      <c r="W64" s="102">
        <v>72295500</v>
      </c>
      <c r="X64" s="120"/>
      <c r="Y64" s="121"/>
      <c r="Z64" s="121"/>
      <c r="AA64" s="209"/>
      <c r="AB64" s="102">
        <v>1</v>
      </c>
      <c r="AC64" s="120"/>
      <c r="AD64" s="121"/>
      <c r="AE64" s="121"/>
    </row>
    <row r="65" spans="1:31" s="122" customFormat="1" ht="30" customHeight="1">
      <c r="A65" s="46"/>
      <c r="B65" s="1047" t="s">
        <v>367</v>
      </c>
      <c r="C65" s="1047"/>
      <c r="D65" s="1047"/>
      <c r="E65" s="1048"/>
      <c r="F65" s="124">
        <v>74464300</v>
      </c>
      <c r="G65" s="124"/>
      <c r="H65" s="124"/>
      <c r="I65" s="125"/>
      <c r="J65" s="124"/>
      <c r="K65" s="516"/>
      <c r="L65" s="126"/>
      <c r="M65" s="126"/>
      <c r="N65" s="124"/>
      <c r="O65" s="127"/>
      <c r="P65" s="127"/>
      <c r="Q65" s="128"/>
      <c r="R65" s="128"/>
      <c r="S65" s="260" t="s">
        <v>498</v>
      </c>
      <c r="T65" s="97"/>
      <c r="U65" s="121"/>
      <c r="V65" s="98"/>
      <c r="W65" s="102">
        <v>74464300</v>
      </c>
      <c r="X65" s="120"/>
      <c r="Y65" s="121"/>
      <c r="Z65" s="121"/>
      <c r="AA65" s="98"/>
      <c r="AB65" s="102">
        <v>1</v>
      </c>
      <c r="AC65" s="120"/>
      <c r="AD65" s="121"/>
      <c r="AE65" s="121"/>
    </row>
    <row r="66" spans="1:31" s="122" customFormat="1" ht="30" customHeight="1">
      <c r="A66" s="46"/>
      <c r="B66" s="1047" t="s">
        <v>368</v>
      </c>
      <c r="C66" s="1047"/>
      <c r="D66" s="1047"/>
      <c r="E66" s="1048"/>
      <c r="F66" s="124">
        <v>7734000000</v>
      </c>
      <c r="G66" s="124"/>
      <c r="H66" s="124"/>
      <c r="I66" s="125"/>
      <c r="J66" s="124"/>
      <c r="K66" s="516"/>
      <c r="L66" s="126"/>
      <c r="M66" s="126"/>
      <c r="N66" s="124"/>
      <c r="O66" s="127"/>
      <c r="P66" s="127"/>
      <c r="Q66" s="128"/>
      <c r="R66" s="128"/>
      <c r="S66" s="260" t="s">
        <v>498</v>
      </c>
      <c r="T66" s="97"/>
      <c r="U66" s="129">
        <v>7734000000</v>
      </c>
      <c r="V66" s="98"/>
      <c r="W66" s="99"/>
      <c r="X66" s="120"/>
      <c r="Y66" s="121"/>
      <c r="Z66" s="129">
        <v>1</v>
      </c>
      <c r="AA66" s="98"/>
      <c r="AB66" s="99"/>
      <c r="AC66" s="120"/>
      <c r="AD66" s="121"/>
      <c r="AE66" s="121"/>
    </row>
    <row r="67" spans="1:31" s="122" customFormat="1" ht="30" customHeight="1">
      <c r="A67" s="46"/>
      <c r="B67" s="1047" t="s">
        <v>369</v>
      </c>
      <c r="C67" s="1047"/>
      <c r="D67" s="1047"/>
      <c r="E67" s="1048"/>
      <c r="F67" s="124">
        <v>1185000000</v>
      </c>
      <c r="G67" s="124"/>
      <c r="H67" s="124"/>
      <c r="I67" s="125"/>
      <c r="J67" s="124"/>
      <c r="K67" s="516"/>
      <c r="L67" s="126"/>
      <c r="M67" s="126"/>
      <c r="N67" s="124"/>
      <c r="O67" s="127"/>
      <c r="P67" s="127"/>
      <c r="Q67" s="128"/>
      <c r="R67" s="128"/>
      <c r="S67" s="260" t="s">
        <v>498</v>
      </c>
      <c r="T67" s="97"/>
      <c r="U67" s="129">
        <v>1185000000</v>
      </c>
      <c r="V67" s="98"/>
      <c r="W67" s="99"/>
      <c r="X67" s="120"/>
      <c r="Y67" s="121"/>
      <c r="Z67" s="129">
        <v>1</v>
      </c>
      <c r="AA67" s="98"/>
      <c r="AB67" s="99"/>
      <c r="AC67" s="120"/>
      <c r="AD67" s="121"/>
      <c r="AE67" s="121"/>
    </row>
    <row r="68" spans="1:31" s="122" customFormat="1" ht="30" customHeight="1">
      <c r="A68" s="46"/>
      <c r="B68" s="1047" t="s">
        <v>370</v>
      </c>
      <c r="C68" s="1047"/>
      <c r="D68" s="1047"/>
      <c r="E68" s="1048"/>
      <c r="F68" s="124">
        <v>2232540000</v>
      </c>
      <c r="G68" s="124"/>
      <c r="H68" s="124"/>
      <c r="I68" s="125"/>
      <c r="J68" s="124"/>
      <c r="K68" s="516"/>
      <c r="L68" s="126"/>
      <c r="M68" s="126"/>
      <c r="N68" s="124"/>
      <c r="O68" s="127"/>
      <c r="P68" s="127"/>
      <c r="Q68" s="128"/>
      <c r="R68" s="128"/>
      <c r="S68" s="260" t="s">
        <v>498</v>
      </c>
      <c r="T68" s="97"/>
      <c r="U68" s="129">
        <v>2232540000</v>
      </c>
      <c r="V68" s="98"/>
      <c r="W68" s="99"/>
      <c r="X68" s="120"/>
      <c r="Y68" s="121"/>
      <c r="Z68" s="129">
        <v>1</v>
      </c>
      <c r="AA68" s="98"/>
      <c r="AB68" s="99"/>
      <c r="AC68" s="120"/>
      <c r="AD68" s="121"/>
      <c r="AE68" s="121"/>
    </row>
    <row r="69" spans="1:31">
      <c r="A69" s="33"/>
      <c r="B69" s="34"/>
      <c r="C69" s="34"/>
      <c r="D69" s="34"/>
      <c r="E69" s="54"/>
      <c r="F69" s="198"/>
      <c r="G69" s="150"/>
      <c r="H69" s="150"/>
      <c r="I69" s="151"/>
      <c r="J69" s="150"/>
      <c r="K69" s="529"/>
      <c r="L69" s="152"/>
      <c r="M69" s="152"/>
      <c r="N69" s="150"/>
      <c r="O69" s="153"/>
      <c r="P69" s="153"/>
      <c r="Q69" s="154"/>
      <c r="R69" s="154"/>
      <c r="S69" s="248"/>
      <c r="T69" s="155"/>
      <c r="U69" s="156"/>
      <c r="V69" s="157"/>
      <c r="W69" s="158"/>
      <c r="X69" s="159"/>
      <c r="Y69" s="11"/>
      <c r="Z69" s="156"/>
      <c r="AA69" s="157"/>
      <c r="AB69" s="158"/>
      <c r="AC69" s="159"/>
      <c r="AD69" s="11"/>
      <c r="AE69" s="11"/>
    </row>
    <row r="70" spans="1:31" s="182" customFormat="1">
      <c r="A70" s="4" t="s">
        <v>20</v>
      </c>
      <c r="B70" s="52"/>
      <c r="C70" s="52"/>
      <c r="D70" s="52"/>
      <c r="E70" s="53"/>
      <c r="F70" s="173"/>
      <c r="G70" s="174"/>
      <c r="H70" s="174"/>
      <c r="I70" s="175"/>
      <c r="J70" s="174"/>
      <c r="K70" s="534"/>
      <c r="L70" s="176"/>
      <c r="M70" s="176"/>
      <c r="N70" s="174"/>
      <c r="O70" s="177"/>
      <c r="P70" s="177"/>
      <c r="Q70" s="178"/>
      <c r="R70" s="178"/>
      <c r="S70" s="252"/>
      <c r="T70" s="155"/>
      <c r="U70" s="179"/>
      <c r="V70" s="157"/>
      <c r="W70" s="158"/>
      <c r="X70" s="180"/>
      <c r="Y70" s="181"/>
      <c r="Z70" s="179"/>
      <c r="AA70" s="157"/>
      <c r="AB70" s="158"/>
      <c r="AC70" s="180"/>
      <c r="AD70" s="181"/>
      <c r="AE70" s="181"/>
    </row>
    <row r="71" spans="1:31">
      <c r="A71" s="33" t="s">
        <v>60</v>
      </c>
      <c r="B71" s="34"/>
      <c r="C71" s="34"/>
      <c r="D71" s="34"/>
      <c r="E71" s="54"/>
      <c r="F71" s="201"/>
      <c r="G71" s="9"/>
      <c r="H71" s="9"/>
      <c r="I71" s="151"/>
      <c r="J71" s="9"/>
      <c r="K71" s="533"/>
      <c r="L71" s="37"/>
      <c r="M71" s="37"/>
      <c r="N71" s="9"/>
      <c r="O71" s="170"/>
      <c r="P71" s="170"/>
      <c r="Q71" s="171"/>
      <c r="R71" s="171"/>
      <c r="S71" s="251"/>
      <c r="T71" s="155"/>
      <c r="U71" s="172"/>
      <c r="V71" s="157"/>
      <c r="W71" s="158"/>
      <c r="X71" s="159"/>
      <c r="Y71" s="11"/>
      <c r="Z71" s="172"/>
      <c r="AA71" s="157"/>
      <c r="AB71" s="158"/>
      <c r="AC71" s="159"/>
      <c r="AD71" s="11"/>
      <c r="AE71" s="11"/>
    </row>
    <row r="72" spans="1:31" s="100" customFormat="1" ht="36" customHeight="1">
      <c r="A72" s="42"/>
      <c r="B72" s="20" t="s">
        <v>61</v>
      </c>
      <c r="C72" s="20"/>
      <c r="D72" s="20"/>
      <c r="E72" s="21"/>
      <c r="F72" s="10">
        <v>582370000</v>
      </c>
      <c r="G72" s="10"/>
      <c r="H72" s="10"/>
      <c r="I72" s="22"/>
      <c r="J72" s="10"/>
      <c r="K72" s="255"/>
      <c r="L72" s="38"/>
      <c r="M72" s="38"/>
      <c r="N72" s="10"/>
      <c r="O72" s="77"/>
      <c r="P72" s="77"/>
      <c r="Q72" s="78"/>
      <c r="R72" s="78"/>
      <c r="S72" s="259" t="s">
        <v>684</v>
      </c>
      <c r="T72" s="97"/>
      <c r="U72" s="16"/>
      <c r="V72" s="98"/>
      <c r="W72" s="99"/>
      <c r="X72" s="107">
        <v>582370000</v>
      </c>
      <c r="Y72" s="16"/>
      <c r="Z72" s="16"/>
      <c r="AA72" s="98"/>
      <c r="AB72" s="99"/>
      <c r="AC72" s="107">
        <v>1</v>
      </c>
      <c r="AD72" s="16"/>
      <c r="AE72" s="16"/>
    </row>
    <row r="73" spans="1:31">
      <c r="A73" s="33"/>
      <c r="B73" s="34"/>
      <c r="C73" s="34"/>
      <c r="D73" s="34"/>
      <c r="E73" s="54"/>
      <c r="F73" s="198"/>
      <c r="G73" s="150"/>
      <c r="H73" s="150"/>
      <c r="I73" s="151"/>
      <c r="J73" s="150"/>
      <c r="K73" s="529"/>
      <c r="L73" s="152"/>
      <c r="M73" s="152"/>
      <c r="N73" s="150"/>
      <c r="O73" s="153"/>
      <c r="P73" s="153"/>
      <c r="Q73" s="154"/>
      <c r="R73" s="154"/>
      <c r="S73" s="248"/>
      <c r="T73" s="155"/>
      <c r="U73" s="156"/>
      <c r="V73" s="157"/>
      <c r="W73" s="158"/>
      <c r="X73" s="159"/>
      <c r="Y73" s="11"/>
      <c r="Z73" s="156"/>
      <c r="AA73" s="157"/>
      <c r="AB73" s="158"/>
      <c r="AC73" s="159"/>
      <c r="AD73" s="11"/>
      <c r="AE73" s="11"/>
    </row>
    <row r="74" spans="1:31" s="182" customFormat="1" ht="15.75" customHeight="1">
      <c r="A74" s="4" t="s">
        <v>667</v>
      </c>
      <c r="B74" s="52"/>
      <c r="C74" s="52"/>
      <c r="D74" s="52"/>
      <c r="E74" s="53"/>
      <c r="F74" s="173"/>
      <c r="G74" s="174"/>
      <c r="H74" s="174"/>
      <c r="I74" s="175"/>
      <c r="J74" s="174"/>
      <c r="K74" s="534"/>
      <c r="L74" s="176"/>
      <c r="M74" s="176"/>
      <c r="N74" s="174"/>
      <c r="O74" s="177"/>
      <c r="P74" s="177"/>
      <c r="Q74" s="178"/>
      <c r="R74" s="178"/>
      <c r="S74" s="252"/>
      <c r="T74" s="155"/>
      <c r="U74" s="179"/>
      <c r="V74" s="157"/>
      <c r="W74" s="158"/>
      <c r="X74" s="180"/>
      <c r="Y74" s="181"/>
      <c r="Z74" s="179"/>
      <c r="AA74" s="157"/>
      <c r="AB74" s="158"/>
      <c r="AC74" s="180"/>
      <c r="AD74" s="181"/>
      <c r="AE74" s="181"/>
    </row>
    <row r="75" spans="1:31">
      <c r="A75" s="33" t="s">
        <v>678</v>
      </c>
      <c r="B75" s="34"/>
      <c r="C75" s="34"/>
      <c r="D75" s="34"/>
      <c r="E75" s="54"/>
      <c r="F75" s="201"/>
      <c r="G75" s="9"/>
      <c r="H75" s="9"/>
      <c r="I75" s="151"/>
      <c r="J75" s="9"/>
      <c r="K75" s="533"/>
      <c r="L75" s="37"/>
      <c r="M75" s="37"/>
      <c r="N75" s="9"/>
      <c r="O75" s="170"/>
      <c r="P75" s="170"/>
      <c r="Q75" s="171"/>
      <c r="R75" s="171"/>
      <c r="S75" s="251"/>
      <c r="T75" s="155"/>
      <c r="U75" s="172"/>
      <c r="V75" s="157"/>
      <c r="W75" s="158"/>
      <c r="X75" s="159"/>
      <c r="Y75" s="11"/>
      <c r="Z75" s="172"/>
      <c r="AA75" s="157"/>
      <c r="AB75" s="158"/>
      <c r="AC75" s="159"/>
      <c r="AD75" s="11"/>
      <c r="AE75" s="11"/>
    </row>
    <row r="76" spans="1:31">
      <c r="A76" s="33"/>
      <c r="B76" s="34" t="s">
        <v>80</v>
      </c>
      <c r="C76" s="34"/>
      <c r="D76" s="34"/>
      <c r="E76" s="54"/>
      <c r="F76" s="201"/>
      <c r="G76" s="9"/>
      <c r="H76" s="9"/>
      <c r="I76" s="151"/>
      <c r="J76" s="9"/>
      <c r="K76" s="533"/>
      <c r="L76" s="37"/>
      <c r="M76" s="37"/>
      <c r="N76" s="9"/>
      <c r="O76" s="170"/>
      <c r="P76" s="170"/>
      <c r="Q76" s="171"/>
      <c r="R76" s="171"/>
      <c r="S76" s="251"/>
      <c r="T76" s="155"/>
      <c r="U76" s="172"/>
      <c r="V76" s="157"/>
      <c r="W76" s="158"/>
      <c r="X76" s="159"/>
      <c r="Y76" s="11"/>
      <c r="Z76" s="172"/>
      <c r="AA76" s="157"/>
      <c r="AB76" s="158"/>
      <c r="AC76" s="159"/>
      <c r="AD76" s="11"/>
      <c r="AE76" s="11"/>
    </row>
    <row r="77" spans="1:31" s="100" customFormat="1" ht="18.75" customHeight="1">
      <c r="A77" s="42"/>
      <c r="B77" s="467" t="s">
        <v>704</v>
      </c>
      <c r="C77" s="20"/>
      <c r="D77" s="20"/>
      <c r="E77" s="21"/>
      <c r="F77" s="10">
        <f>1402000000+1515432000</f>
        <v>2917432000</v>
      </c>
      <c r="G77" s="10"/>
      <c r="H77" s="10"/>
      <c r="I77" s="22"/>
      <c r="J77" s="10"/>
      <c r="K77" s="255"/>
      <c r="L77" s="38"/>
      <c r="M77" s="38"/>
      <c r="N77" s="10"/>
      <c r="O77" s="77"/>
      <c r="P77" s="77"/>
      <c r="Q77" s="78"/>
      <c r="R77" s="78"/>
      <c r="S77" s="259" t="s">
        <v>586</v>
      </c>
      <c r="T77" s="97"/>
      <c r="U77" s="16"/>
      <c r="V77" s="98"/>
      <c r="W77" s="99"/>
      <c r="X77" s="107"/>
      <c r="Y77" s="10">
        <f>1402000000+1515432000</f>
        <v>2917432000</v>
      </c>
      <c r="Z77" s="16"/>
      <c r="AA77" s="98"/>
      <c r="AB77" s="99"/>
      <c r="AC77" s="107"/>
      <c r="AD77" s="107">
        <v>1</v>
      </c>
      <c r="AE77" s="16"/>
    </row>
    <row r="78" spans="1:31">
      <c r="A78" s="33"/>
      <c r="B78" s="34"/>
      <c r="C78" s="34"/>
      <c r="D78" s="34"/>
      <c r="E78" s="54"/>
      <c r="F78" s="198"/>
      <c r="G78" s="150"/>
      <c r="H78" s="150"/>
      <c r="I78" s="151"/>
      <c r="J78" s="150"/>
      <c r="K78" s="529"/>
      <c r="L78" s="152"/>
      <c r="M78" s="152"/>
      <c r="N78" s="150"/>
      <c r="O78" s="153"/>
      <c r="P78" s="153"/>
      <c r="Q78" s="154"/>
      <c r="R78" s="154"/>
      <c r="S78" s="248"/>
      <c r="T78" s="155"/>
      <c r="U78" s="156"/>
      <c r="V78" s="157"/>
      <c r="W78" s="158"/>
      <c r="X78" s="159"/>
      <c r="Y78" s="11"/>
      <c r="Z78" s="156"/>
      <c r="AA78" s="157"/>
      <c r="AB78" s="158"/>
      <c r="AC78" s="159"/>
      <c r="AD78" s="11"/>
      <c r="AE78" s="11"/>
    </row>
    <row r="79" spans="1:31" s="182" customFormat="1">
      <c r="A79" s="4" t="s">
        <v>19</v>
      </c>
      <c r="B79" s="52"/>
      <c r="C79" s="52"/>
      <c r="D79" s="52"/>
      <c r="E79" s="53"/>
      <c r="F79" s="173"/>
      <c r="G79" s="174"/>
      <c r="H79" s="174"/>
      <c r="I79" s="175"/>
      <c r="J79" s="174"/>
      <c r="K79" s="534"/>
      <c r="L79" s="176"/>
      <c r="M79" s="176"/>
      <c r="N79" s="174"/>
      <c r="O79" s="177"/>
      <c r="P79" s="177"/>
      <c r="Q79" s="178"/>
      <c r="R79" s="178"/>
      <c r="S79" s="252"/>
      <c r="T79" s="155"/>
      <c r="U79" s="179"/>
      <c r="V79" s="157"/>
      <c r="W79" s="158"/>
      <c r="X79" s="180"/>
      <c r="Y79" s="181"/>
      <c r="Z79" s="179"/>
      <c r="AA79" s="157"/>
      <c r="AB79" s="158"/>
      <c r="AC79" s="180"/>
      <c r="AD79" s="181"/>
      <c r="AE79" s="181"/>
    </row>
    <row r="80" spans="1:31">
      <c r="A80" s="33" t="s">
        <v>655</v>
      </c>
      <c r="B80" s="34"/>
      <c r="C80" s="34"/>
      <c r="D80" s="34"/>
      <c r="E80" s="54"/>
      <c r="F80" s="201"/>
      <c r="G80" s="9"/>
      <c r="H80" s="9"/>
      <c r="I80" s="151"/>
      <c r="J80" s="9"/>
      <c r="K80" s="533"/>
      <c r="L80" s="37"/>
      <c r="M80" s="37"/>
      <c r="N80" s="9"/>
      <c r="O80" s="170"/>
      <c r="P80" s="170"/>
      <c r="Q80" s="171"/>
      <c r="R80" s="171"/>
      <c r="S80" s="251"/>
      <c r="T80" s="155"/>
      <c r="U80" s="172"/>
      <c r="V80" s="157"/>
      <c r="W80" s="158"/>
      <c r="X80" s="159"/>
      <c r="Y80" s="11"/>
      <c r="Z80" s="172"/>
      <c r="AA80" s="157"/>
      <c r="AB80" s="158"/>
      <c r="AC80" s="159"/>
      <c r="AD80" s="11"/>
      <c r="AE80" s="11"/>
    </row>
    <row r="81" spans="1:31" s="100" customFormat="1" ht="35.25" customHeight="1">
      <c r="A81" s="42"/>
      <c r="B81" s="1042" t="s">
        <v>656</v>
      </c>
      <c r="C81" s="1042"/>
      <c r="D81" s="1042"/>
      <c r="E81" s="1043"/>
      <c r="F81" s="10">
        <v>350000000</v>
      </c>
      <c r="G81" s="10"/>
      <c r="H81" s="10"/>
      <c r="I81" s="22"/>
      <c r="J81" s="10"/>
      <c r="K81" s="255"/>
      <c r="L81" s="38"/>
      <c r="M81" s="38"/>
      <c r="N81" s="10"/>
      <c r="O81" s="77"/>
      <c r="P81" s="77"/>
      <c r="Q81" s="78"/>
      <c r="R81" s="78"/>
      <c r="S81" s="259" t="s">
        <v>586</v>
      </c>
      <c r="T81" s="97"/>
      <c r="U81" s="107">
        <v>350000000</v>
      </c>
      <c r="V81" s="98"/>
      <c r="W81" s="99"/>
      <c r="X81" s="23"/>
      <c r="Y81" s="16"/>
      <c r="Z81" s="107">
        <v>1</v>
      </c>
      <c r="AA81" s="98"/>
      <c r="AB81" s="99"/>
      <c r="AC81" s="23"/>
      <c r="AD81" s="16"/>
      <c r="AE81" s="16"/>
    </row>
    <row r="82" spans="1:31">
      <c r="A82" s="33"/>
      <c r="B82" s="34"/>
      <c r="C82" s="34"/>
      <c r="D82" s="34"/>
      <c r="E82" s="54"/>
      <c r="F82" s="201"/>
      <c r="G82" s="9"/>
      <c r="H82" s="9"/>
      <c r="I82" s="151"/>
      <c r="J82" s="9"/>
      <c r="K82" s="533"/>
      <c r="L82" s="37"/>
      <c r="M82" s="37"/>
      <c r="N82" s="9"/>
      <c r="O82" s="170"/>
      <c r="P82" s="170"/>
      <c r="Q82" s="171"/>
      <c r="R82" s="171"/>
      <c r="S82" s="251"/>
      <c r="T82" s="155"/>
      <c r="U82" s="159"/>
      <c r="V82" s="157"/>
      <c r="W82" s="158"/>
      <c r="X82" s="159"/>
      <c r="Y82" s="11"/>
      <c r="Z82" s="159"/>
      <c r="AA82" s="157"/>
      <c r="AB82" s="158"/>
      <c r="AC82" s="159"/>
      <c r="AD82" s="11"/>
      <c r="AE82" s="11"/>
    </row>
    <row r="83" spans="1:31">
      <c r="A83" s="59"/>
      <c r="B83" s="60"/>
      <c r="C83" s="60"/>
      <c r="D83" s="60"/>
      <c r="E83" s="61"/>
      <c r="F83" s="212"/>
      <c r="G83" s="213"/>
      <c r="H83" s="213"/>
      <c r="I83" s="214"/>
      <c r="J83" s="213"/>
      <c r="K83" s="536"/>
      <c r="L83" s="215"/>
      <c r="M83" s="215"/>
      <c r="N83" s="213"/>
      <c r="O83" s="216"/>
      <c r="P83" s="216"/>
      <c r="Q83" s="217"/>
      <c r="R83" s="217"/>
      <c r="S83" s="256"/>
      <c r="T83" s="155"/>
      <c r="U83" s="159"/>
      <c r="V83" s="157"/>
      <c r="W83" s="158"/>
      <c r="X83" s="159"/>
      <c r="Y83" s="11"/>
      <c r="Z83" s="159"/>
      <c r="AA83" s="157"/>
      <c r="AB83" s="158"/>
      <c r="AC83" s="159"/>
      <c r="AD83" s="11"/>
      <c r="AE83" s="11"/>
    </row>
    <row r="84" spans="1:31">
      <c r="A84" s="62"/>
      <c r="B84" s="63"/>
      <c r="C84" s="63"/>
      <c r="D84" s="63"/>
      <c r="E84" s="64"/>
      <c r="F84" s="218">
        <f>SUM(F7:F83)</f>
        <v>52954120270</v>
      </c>
      <c r="G84" s="219"/>
      <c r="H84" s="219"/>
      <c r="I84" s="220"/>
      <c r="J84" s="219"/>
      <c r="K84" s="537"/>
      <c r="L84" s="221"/>
      <c r="M84" s="221"/>
      <c r="N84" s="219"/>
      <c r="O84" s="222"/>
      <c r="P84" s="222"/>
      <c r="Q84" s="223"/>
      <c r="R84" s="223"/>
      <c r="S84" s="257"/>
      <c r="T84" s="224">
        <f t="shared" ref="T84:AD84" si="0">SUM(T7:T83)</f>
        <v>0</v>
      </c>
      <c r="U84" s="224">
        <f t="shared" si="0"/>
        <v>48888648470</v>
      </c>
      <c r="V84" s="225">
        <f t="shared" si="0"/>
        <v>0</v>
      </c>
      <c r="W84" s="226">
        <f t="shared" si="0"/>
        <v>565669800</v>
      </c>
      <c r="X84" s="224">
        <f t="shared" si="0"/>
        <v>582370000</v>
      </c>
      <c r="Y84" s="224">
        <f t="shared" si="0"/>
        <v>2917432000</v>
      </c>
      <c r="Z84" s="224">
        <f t="shared" si="0"/>
        <v>21</v>
      </c>
      <c r="AA84" s="225">
        <f t="shared" si="0"/>
        <v>0</v>
      </c>
      <c r="AB84" s="226">
        <f t="shared" si="0"/>
        <v>6</v>
      </c>
      <c r="AC84" s="224">
        <f t="shared" si="0"/>
        <v>1</v>
      </c>
      <c r="AD84" s="224">
        <f t="shared" si="0"/>
        <v>1</v>
      </c>
    </row>
    <row r="86" spans="1:31">
      <c r="F86" s="227"/>
      <c r="G86" s="227"/>
      <c r="H86" s="227"/>
      <c r="I86" s="228"/>
      <c r="J86" s="227"/>
      <c r="K86" s="538"/>
      <c r="L86" s="229"/>
      <c r="M86" s="229"/>
      <c r="N86" s="227"/>
      <c r="O86" s="230"/>
      <c r="P86" s="230"/>
      <c r="Q86" s="231"/>
      <c r="R86" s="231"/>
      <c r="S86" s="258"/>
      <c r="AD86" s="232">
        <f>SUM(Z84:AD84)</f>
        <v>29</v>
      </c>
    </row>
  </sheetData>
  <mergeCells count="31">
    <mergeCell ref="B12:E12"/>
    <mergeCell ref="B13:E13"/>
    <mergeCell ref="B14:E14"/>
    <mergeCell ref="B8:E8"/>
    <mergeCell ref="B11:E11"/>
    <mergeCell ref="A2:S2"/>
    <mergeCell ref="Z3:AD3"/>
    <mergeCell ref="A4:E5"/>
    <mergeCell ref="G4:G5"/>
    <mergeCell ref="H4:H5"/>
    <mergeCell ref="I4:I5"/>
    <mergeCell ref="J4:J5"/>
    <mergeCell ref="K4:P4"/>
    <mergeCell ref="Q4:R4"/>
    <mergeCell ref="S4:S5"/>
    <mergeCell ref="B15:E15"/>
    <mergeCell ref="B16:E16"/>
    <mergeCell ref="A28:E28"/>
    <mergeCell ref="B36:E36"/>
    <mergeCell ref="B22:E22"/>
    <mergeCell ref="B25:E25"/>
    <mergeCell ref="B26:E26"/>
    <mergeCell ref="B27:E27"/>
    <mergeCell ref="B18:E18"/>
    <mergeCell ref="B67:E67"/>
    <mergeCell ref="B68:E68"/>
    <mergeCell ref="B81:E81"/>
    <mergeCell ref="B63:E63"/>
    <mergeCell ref="B64:E64"/>
    <mergeCell ref="B65:E65"/>
    <mergeCell ref="B66:E66"/>
  </mergeCells>
  <printOptions horizontalCentered="1"/>
  <pageMargins left="0.55118110236220497" right="0.43307086614173201" top="0.43307086614173201" bottom="0.62992125984252001" header="0.31496062992126" footer="0.31496062992126"/>
  <pageSetup paperSize="10000" scale="70" orientation="landscape" horizontalDpi="4294967292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Paket Lelang</vt:lpstr>
      <vt:lpstr>Paket PL, e purch</vt:lpstr>
      <vt:lpstr>Sheet1</vt:lpstr>
      <vt:lpstr>Paket Lelang mastering</vt:lpstr>
      <vt:lpstr>Paket Lelang sudah</vt:lpstr>
      <vt:lpstr>Paket Lelang belum</vt:lpstr>
      <vt:lpstr>'Paket Lelang'!Print_Area</vt:lpstr>
      <vt:lpstr>'Paket Lelang belum'!Print_Area</vt:lpstr>
      <vt:lpstr>'Paket Lelang mastering'!Print_Area</vt:lpstr>
      <vt:lpstr>'Paket Lelang sudah'!Print_Area</vt:lpstr>
      <vt:lpstr>'Paket PL, e purch'!Print_Area</vt:lpstr>
      <vt:lpstr>Sheet1!Print_Area</vt:lpstr>
      <vt:lpstr>'Paket Lelang'!Print_Titles</vt:lpstr>
      <vt:lpstr>'Paket Lelang belum'!Print_Titles</vt:lpstr>
      <vt:lpstr>'Paket Lelang mastering'!Print_Titles</vt:lpstr>
      <vt:lpstr>'Paket Lelang sudah'!Print_Titles</vt:lpstr>
      <vt:lpstr>'Paket PL, e purch'!Print_Titles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2018-09-27T07:04:32Z</cp:lastPrinted>
  <dcterms:created xsi:type="dcterms:W3CDTF">2016-11-23T00:42:38Z</dcterms:created>
  <dcterms:modified xsi:type="dcterms:W3CDTF">2018-09-27T08:39:57Z</dcterms:modified>
</cp:coreProperties>
</file>